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10 - NAB AC Dobrovského/_Rozpočet/"/>
    </mc:Choice>
  </mc:AlternateContent>
  <xr:revisionPtr revIDLastSave="0" documentId="8_{EA7B775F-2F8E-4D7E-93C6-6B3551ED122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10 A01 Pol" sheetId="12" r:id="rId4"/>
    <sheet name="23-002.10 E01 Pol" sheetId="13" r:id="rId5"/>
    <sheet name="23-002.10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'23-002.10 A01 Pol'!$1:$7</definedName>
    <definedName name="_xlnm.Print_Titles" localSheetId="4">'23-002.10 E01 Pol'!$1:$7</definedName>
    <definedName name="_xlnm.Print_Titles" localSheetId="5">'23-002.10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'23-002.10 A01 Pol'!$A$1:$X$181</definedName>
    <definedName name="_xlnm.Print_Area" localSheetId="4">'23-002.10 E01 Pol'!$A$1:$X$190</definedName>
    <definedName name="_xlnm.Print_Area" localSheetId="5">'23-002.10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G43" i="1"/>
  <c r="H43" i="1" s="1"/>
  <c r="I43" i="1" s="1"/>
  <c r="F43" i="1"/>
  <c r="G42" i="1"/>
  <c r="F42" i="1"/>
  <c r="G41" i="1"/>
  <c r="H41" i="1" s="1"/>
  <c r="I41" i="1" s="1"/>
  <c r="F41" i="1"/>
  <c r="G40" i="1"/>
  <c r="F40" i="1"/>
  <c r="G39" i="1"/>
  <c r="F39" i="1"/>
  <c r="H39" i="1" s="1"/>
  <c r="I39" i="1" s="1"/>
  <c r="I44" i="1" s="1"/>
  <c r="G23" i="14"/>
  <c r="BA21" i="14"/>
  <c r="BA18" i="14"/>
  <c r="G8" i="14"/>
  <c r="I8" i="14"/>
  <c r="V8" i="14"/>
  <c r="G9" i="14"/>
  <c r="M9" i="14" s="1"/>
  <c r="M8" i="14" s="1"/>
  <c r="I9" i="14"/>
  <c r="K9" i="14"/>
  <c r="K8" i="14" s="1"/>
  <c r="O9" i="14"/>
  <c r="Q9" i="14"/>
  <c r="Q8" i="14" s="1"/>
  <c r="V9" i="14"/>
  <c r="G11" i="14"/>
  <c r="AF23" i="14" s="1"/>
  <c r="I11" i="14"/>
  <c r="K11" i="14"/>
  <c r="M11" i="14"/>
  <c r="O11" i="14"/>
  <c r="O8" i="14" s="1"/>
  <c r="Q11" i="14"/>
  <c r="V11" i="14"/>
  <c r="G12" i="14"/>
  <c r="I12" i="14"/>
  <c r="M12" i="14"/>
  <c r="O12" i="14"/>
  <c r="G13" i="14"/>
  <c r="I13" i="14"/>
  <c r="K13" i="14"/>
  <c r="K12" i="14" s="1"/>
  <c r="M13" i="14"/>
  <c r="O13" i="14"/>
  <c r="Q13" i="14"/>
  <c r="Q12" i="14" s="1"/>
  <c r="V13" i="14"/>
  <c r="V12" i="14" s="1"/>
  <c r="G15" i="14"/>
  <c r="I15" i="14"/>
  <c r="K15" i="14"/>
  <c r="M15" i="14"/>
  <c r="O15" i="14"/>
  <c r="Q15" i="14"/>
  <c r="V15" i="14"/>
  <c r="K16" i="14"/>
  <c r="O16" i="14"/>
  <c r="V16" i="14"/>
  <c r="G17" i="14"/>
  <c r="G16" i="14" s="1"/>
  <c r="I17" i="14"/>
  <c r="I16" i="14" s="1"/>
  <c r="K17" i="14"/>
  <c r="O17" i="14"/>
  <c r="Q17" i="14"/>
  <c r="Q16" i="14" s="1"/>
  <c r="V17" i="14"/>
  <c r="G19" i="14"/>
  <c r="I19" i="14"/>
  <c r="O19" i="14"/>
  <c r="Q19" i="14"/>
  <c r="V19" i="14"/>
  <c r="G20" i="14"/>
  <c r="I20" i="14"/>
  <c r="K20" i="14"/>
  <c r="K19" i="14" s="1"/>
  <c r="M20" i="14"/>
  <c r="M19" i="14" s="1"/>
  <c r="O20" i="14"/>
  <c r="Q20" i="14"/>
  <c r="V20" i="14"/>
  <c r="AE23" i="14"/>
  <c r="G180" i="13"/>
  <c r="G9" i="13"/>
  <c r="G8" i="13" s="1"/>
  <c r="I9" i="13"/>
  <c r="I8" i="13" s="1"/>
  <c r="K9" i="13"/>
  <c r="O9" i="13"/>
  <c r="O8" i="13" s="1"/>
  <c r="Q9" i="13"/>
  <c r="Q8" i="13" s="1"/>
  <c r="V9" i="13"/>
  <c r="V8" i="13" s="1"/>
  <c r="G15" i="13"/>
  <c r="M15" i="13" s="1"/>
  <c r="I15" i="13"/>
  <c r="K15" i="13"/>
  <c r="K8" i="13" s="1"/>
  <c r="O15" i="13"/>
  <c r="Q15" i="13"/>
  <c r="V15" i="13"/>
  <c r="G23" i="13"/>
  <c r="M23" i="13" s="1"/>
  <c r="I23" i="13"/>
  <c r="K23" i="13"/>
  <c r="O23" i="13"/>
  <c r="Q23" i="13"/>
  <c r="V23" i="13"/>
  <c r="G32" i="13"/>
  <c r="I32" i="13"/>
  <c r="K32" i="13"/>
  <c r="M32" i="13"/>
  <c r="O32" i="13"/>
  <c r="Q32" i="13"/>
  <c r="V32" i="13"/>
  <c r="G41" i="13"/>
  <c r="M41" i="13" s="1"/>
  <c r="I41" i="13"/>
  <c r="K41" i="13"/>
  <c r="O41" i="13"/>
  <c r="Q41" i="13"/>
  <c r="V41" i="13"/>
  <c r="G45" i="13"/>
  <c r="M45" i="13" s="1"/>
  <c r="I45" i="13"/>
  <c r="K45" i="13"/>
  <c r="O45" i="13"/>
  <c r="Q45" i="13"/>
  <c r="V45" i="13"/>
  <c r="G60" i="13"/>
  <c r="I60" i="13"/>
  <c r="K60" i="13"/>
  <c r="M60" i="13"/>
  <c r="O60" i="13"/>
  <c r="Q60" i="13"/>
  <c r="V60" i="13"/>
  <c r="G67" i="13"/>
  <c r="I67" i="13"/>
  <c r="K67" i="13"/>
  <c r="M67" i="13"/>
  <c r="O67" i="13"/>
  <c r="Q67" i="13"/>
  <c r="V67" i="13"/>
  <c r="G72" i="13"/>
  <c r="M72" i="13" s="1"/>
  <c r="I72" i="13"/>
  <c r="K72" i="13"/>
  <c r="O72" i="13"/>
  <c r="Q72" i="13"/>
  <c r="V72" i="13"/>
  <c r="G76" i="13"/>
  <c r="M76" i="13" s="1"/>
  <c r="I76" i="13"/>
  <c r="K76" i="13"/>
  <c r="O76" i="13"/>
  <c r="Q76" i="13"/>
  <c r="V76" i="13"/>
  <c r="G88" i="13"/>
  <c r="M88" i="13" s="1"/>
  <c r="I88" i="13"/>
  <c r="K88" i="13"/>
  <c r="O88" i="13"/>
  <c r="Q88" i="13"/>
  <c r="V88" i="13"/>
  <c r="G96" i="13"/>
  <c r="I96" i="13"/>
  <c r="K96" i="13"/>
  <c r="M96" i="13"/>
  <c r="O96" i="13"/>
  <c r="Q96" i="13"/>
  <c r="V96" i="13"/>
  <c r="G102" i="13"/>
  <c r="M102" i="13" s="1"/>
  <c r="I102" i="13"/>
  <c r="K102" i="13"/>
  <c r="O102" i="13"/>
  <c r="Q102" i="13"/>
  <c r="V102" i="13"/>
  <c r="G106" i="13"/>
  <c r="M106" i="13" s="1"/>
  <c r="I106" i="13"/>
  <c r="K106" i="13"/>
  <c r="O106" i="13"/>
  <c r="Q106" i="13"/>
  <c r="V106" i="13"/>
  <c r="G110" i="13"/>
  <c r="I110" i="13"/>
  <c r="K110" i="13"/>
  <c r="M110" i="13"/>
  <c r="O110" i="13"/>
  <c r="Q110" i="13"/>
  <c r="V110" i="13"/>
  <c r="G114" i="13"/>
  <c r="I114" i="13"/>
  <c r="K114" i="13"/>
  <c r="M114" i="13"/>
  <c r="O114" i="13"/>
  <c r="Q114" i="13"/>
  <c r="V114" i="13"/>
  <c r="G119" i="13"/>
  <c r="M119" i="13" s="1"/>
  <c r="I119" i="13"/>
  <c r="K119" i="13"/>
  <c r="O119" i="13"/>
  <c r="Q119" i="13"/>
  <c r="V119" i="13"/>
  <c r="G123" i="13"/>
  <c r="I123" i="13"/>
  <c r="K123" i="13"/>
  <c r="M123" i="13"/>
  <c r="O123" i="13"/>
  <c r="Q123" i="13"/>
  <c r="V123" i="13"/>
  <c r="G128" i="13"/>
  <c r="M128" i="13" s="1"/>
  <c r="I128" i="13"/>
  <c r="K128" i="13"/>
  <c r="O128" i="13"/>
  <c r="Q128" i="13"/>
  <c r="V128" i="13"/>
  <c r="G133" i="13"/>
  <c r="I133" i="13"/>
  <c r="K133" i="13"/>
  <c r="M133" i="13"/>
  <c r="O133" i="13"/>
  <c r="Q133" i="13"/>
  <c r="V133" i="13"/>
  <c r="G138" i="13"/>
  <c r="O138" i="13"/>
  <c r="V138" i="13"/>
  <c r="G139" i="13"/>
  <c r="M139" i="13" s="1"/>
  <c r="M138" i="13" s="1"/>
  <c r="I139" i="13"/>
  <c r="I138" i="13" s="1"/>
  <c r="K139" i="13"/>
  <c r="K138" i="13" s="1"/>
  <c r="O139" i="13"/>
  <c r="Q139" i="13"/>
  <c r="Q138" i="13" s="1"/>
  <c r="V139" i="13"/>
  <c r="G148" i="13"/>
  <c r="K148" i="13"/>
  <c r="V148" i="13"/>
  <c r="G149" i="13"/>
  <c r="I149" i="13"/>
  <c r="I148" i="13" s="1"/>
  <c r="K149" i="13"/>
  <c r="M149" i="13"/>
  <c r="M148" i="13" s="1"/>
  <c r="O149" i="13"/>
  <c r="O148" i="13" s="1"/>
  <c r="Q149" i="13"/>
  <c r="Q148" i="13" s="1"/>
  <c r="V149" i="13"/>
  <c r="G150" i="13"/>
  <c r="G151" i="13"/>
  <c r="I151" i="13"/>
  <c r="I150" i="13" s="1"/>
  <c r="K151" i="13"/>
  <c r="M151" i="13"/>
  <c r="O151" i="13"/>
  <c r="Q151" i="13"/>
  <c r="Q150" i="13" s="1"/>
  <c r="V151" i="13"/>
  <c r="V150" i="13" s="1"/>
  <c r="G152" i="13"/>
  <c r="M152" i="13" s="1"/>
  <c r="I152" i="13"/>
  <c r="K152" i="13"/>
  <c r="K150" i="13" s="1"/>
  <c r="O152" i="13"/>
  <c r="Q152" i="13"/>
  <c r="V152" i="13"/>
  <c r="G153" i="13"/>
  <c r="I153" i="13"/>
  <c r="K153" i="13"/>
  <c r="M153" i="13"/>
  <c r="O153" i="13"/>
  <c r="Q153" i="13"/>
  <c r="V153" i="13"/>
  <c r="G154" i="13"/>
  <c r="M154" i="13" s="1"/>
  <c r="I154" i="13"/>
  <c r="K154" i="13"/>
  <c r="O154" i="13"/>
  <c r="Q154" i="13"/>
  <c r="V154" i="13"/>
  <c r="G155" i="13"/>
  <c r="M155" i="13" s="1"/>
  <c r="I155" i="13"/>
  <c r="K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I157" i="13"/>
  <c r="K157" i="13"/>
  <c r="M157" i="13"/>
  <c r="O157" i="13"/>
  <c r="Q157" i="13"/>
  <c r="V157" i="13"/>
  <c r="G158" i="13"/>
  <c r="M158" i="13" s="1"/>
  <c r="I158" i="13"/>
  <c r="K158" i="13"/>
  <c r="O158" i="13"/>
  <c r="O150" i="13" s="1"/>
  <c r="Q158" i="13"/>
  <c r="V158" i="13"/>
  <c r="G159" i="13"/>
  <c r="I159" i="13"/>
  <c r="K159" i="13"/>
  <c r="M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I161" i="13"/>
  <c r="K161" i="13"/>
  <c r="M161" i="13"/>
  <c r="O161" i="13"/>
  <c r="Q161" i="13"/>
  <c r="V161" i="13"/>
  <c r="G162" i="13"/>
  <c r="M162" i="13" s="1"/>
  <c r="I162" i="13"/>
  <c r="K162" i="13"/>
  <c r="O162" i="13"/>
  <c r="Q162" i="13"/>
  <c r="V162" i="13"/>
  <c r="G163" i="13"/>
  <c r="M163" i="13" s="1"/>
  <c r="I163" i="13"/>
  <c r="K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I165" i="13"/>
  <c r="K165" i="13"/>
  <c r="M165" i="13"/>
  <c r="O165" i="13"/>
  <c r="Q165" i="13"/>
  <c r="V165" i="13"/>
  <c r="G166" i="13"/>
  <c r="M166" i="13" s="1"/>
  <c r="I166" i="13"/>
  <c r="K166" i="13"/>
  <c r="O166" i="13"/>
  <c r="Q166" i="13"/>
  <c r="V166" i="13"/>
  <c r="G167" i="13"/>
  <c r="I167" i="13"/>
  <c r="K167" i="13"/>
  <c r="M167" i="13"/>
  <c r="O167" i="13"/>
  <c r="Q167" i="13"/>
  <c r="V167" i="13"/>
  <c r="G168" i="13"/>
  <c r="M168" i="13" s="1"/>
  <c r="I168" i="13"/>
  <c r="K168" i="13"/>
  <c r="O168" i="13"/>
  <c r="Q168" i="13"/>
  <c r="V168" i="13"/>
  <c r="Q169" i="13"/>
  <c r="G170" i="13"/>
  <c r="G169" i="13" s="1"/>
  <c r="I170" i="13"/>
  <c r="I169" i="13" s="1"/>
  <c r="K170" i="13"/>
  <c r="K169" i="13" s="1"/>
  <c r="O170" i="13"/>
  <c r="O169" i="13" s="1"/>
  <c r="Q170" i="13"/>
  <c r="V170" i="13"/>
  <c r="V169" i="13" s="1"/>
  <c r="AE180" i="13"/>
  <c r="AF180" i="13"/>
  <c r="G171" i="12"/>
  <c r="BA166" i="12"/>
  <c r="BA37" i="12"/>
  <c r="G9" i="12"/>
  <c r="G8" i="12" s="1"/>
  <c r="I9" i="12"/>
  <c r="I8" i="12" s="1"/>
  <c r="K9" i="12"/>
  <c r="M9" i="12"/>
  <c r="O9" i="12"/>
  <c r="O8" i="12" s="1"/>
  <c r="Q9" i="12"/>
  <c r="V9" i="12"/>
  <c r="V8" i="12" s="1"/>
  <c r="G14" i="12"/>
  <c r="M14" i="12" s="1"/>
  <c r="I14" i="12"/>
  <c r="K14" i="12"/>
  <c r="O14" i="12"/>
  <c r="Q14" i="12"/>
  <c r="V14" i="12"/>
  <c r="G22" i="12"/>
  <c r="M22" i="12" s="1"/>
  <c r="I22" i="12"/>
  <c r="K22" i="12"/>
  <c r="O22" i="12"/>
  <c r="Q22" i="12"/>
  <c r="V22" i="12"/>
  <c r="G26" i="12"/>
  <c r="I26" i="12"/>
  <c r="K26" i="12"/>
  <c r="K8" i="12" s="1"/>
  <c r="M26" i="12"/>
  <c r="O26" i="12"/>
  <c r="Q26" i="12"/>
  <c r="V26" i="12"/>
  <c r="G30" i="12"/>
  <c r="I30" i="12"/>
  <c r="K30" i="12"/>
  <c r="M30" i="12"/>
  <c r="O30" i="12"/>
  <c r="Q30" i="12"/>
  <c r="V30" i="12"/>
  <c r="G36" i="12"/>
  <c r="I36" i="12"/>
  <c r="K36" i="12"/>
  <c r="M36" i="12"/>
  <c r="O36" i="12"/>
  <c r="Q36" i="12"/>
  <c r="V36" i="12"/>
  <c r="G43" i="12"/>
  <c r="M43" i="12" s="1"/>
  <c r="I43" i="12"/>
  <c r="K43" i="12"/>
  <c r="O43" i="12"/>
  <c r="Q43" i="12"/>
  <c r="V43" i="12"/>
  <c r="G47" i="12"/>
  <c r="I47" i="12"/>
  <c r="K47" i="12"/>
  <c r="M47" i="12"/>
  <c r="O47" i="12"/>
  <c r="Q47" i="12"/>
  <c r="Q8" i="12" s="1"/>
  <c r="V47" i="12"/>
  <c r="G52" i="12"/>
  <c r="I52" i="12"/>
  <c r="K52" i="12"/>
  <c r="M52" i="12"/>
  <c r="O52" i="12"/>
  <c r="Q52" i="12"/>
  <c r="V52" i="12"/>
  <c r="G56" i="12"/>
  <c r="M56" i="12" s="1"/>
  <c r="I56" i="12"/>
  <c r="K56" i="12"/>
  <c r="O56" i="12"/>
  <c r="Q56" i="12"/>
  <c r="V56" i="12"/>
  <c r="G61" i="12"/>
  <c r="M61" i="12" s="1"/>
  <c r="I61" i="12"/>
  <c r="K61" i="12"/>
  <c r="O61" i="12"/>
  <c r="Q61" i="12"/>
  <c r="V61" i="12"/>
  <c r="G70" i="12"/>
  <c r="I70" i="12"/>
  <c r="K70" i="12"/>
  <c r="M70" i="12"/>
  <c r="O70" i="12"/>
  <c r="Q70" i="12"/>
  <c r="V70" i="12"/>
  <c r="G75" i="12"/>
  <c r="I75" i="12"/>
  <c r="K75" i="12"/>
  <c r="M75" i="12"/>
  <c r="O75" i="12"/>
  <c r="Q75" i="12"/>
  <c r="V75" i="12"/>
  <c r="G80" i="12"/>
  <c r="I80" i="12"/>
  <c r="K80" i="12"/>
  <c r="M80" i="12"/>
  <c r="O80" i="12"/>
  <c r="Q80" i="12"/>
  <c r="V80" i="12"/>
  <c r="G84" i="12"/>
  <c r="M84" i="12" s="1"/>
  <c r="I84" i="12"/>
  <c r="K84" i="12"/>
  <c r="O84" i="12"/>
  <c r="Q84" i="12"/>
  <c r="V84" i="12"/>
  <c r="G88" i="12"/>
  <c r="I88" i="12"/>
  <c r="K88" i="12"/>
  <c r="M88" i="12"/>
  <c r="O88" i="12"/>
  <c r="Q88" i="12"/>
  <c r="V88" i="12"/>
  <c r="G92" i="12"/>
  <c r="I92" i="12"/>
  <c r="K92" i="12"/>
  <c r="M92" i="12"/>
  <c r="O92" i="12"/>
  <c r="Q92" i="12"/>
  <c r="V92" i="12"/>
  <c r="G97" i="12"/>
  <c r="M97" i="12" s="1"/>
  <c r="I97" i="12"/>
  <c r="K97" i="12"/>
  <c r="O97" i="12"/>
  <c r="Q97" i="12"/>
  <c r="V97" i="12"/>
  <c r="G101" i="12"/>
  <c r="M101" i="12" s="1"/>
  <c r="I101" i="12"/>
  <c r="K101" i="12"/>
  <c r="O101" i="12"/>
  <c r="Q101" i="12"/>
  <c r="V101" i="12"/>
  <c r="G106" i="12"/>
  <c r="I106" i="12"/>
  <c r="K106" i="12"/>
  <c r="M106" i="12"/>
  <c r="O106" i="12"/>
  <c r="Q106" i="12"/>
  <c r="V106" i="12"/>
  <c r="G111" i="12"/>
  <c r="G112" i="12"/>
  <c r="I112" i="12"/>
  <c r="I111" i="12" s="1"/>
  <c r="K112" i="12"/>
  <c r="M112" i="12"/>
  <c r="O112" i="12"/>
  <c r="O111" i="12" s="1"/>
  <c r="Q112" i="12"/>
  <c r="Q111" i="12" s="1"/>
  <c r="V112" i="12"/>
  <c r="G114" i="12"/>
  <c r="M114" i="12" s="1"/>
  <c r="I114" i="12"/>
  <c r="K114" i="12"/>
  <c r="K111" i="12" s="1"/>
  <c r="O114" i="12"/>
  <c r="Q114" i="12"/>
  <c r="V114" i="12"/>
  <c r="V111" i="12" s="1"/>
  <c r="G120" i="12"/>
  <c r="I120" i="12"/>
  <c r="K120" i="12"/>
  <c r="M120" i="12"/>
  <c r="O120" i="12"/>
  <c r="Q120" i="12"/>
  <c r="V120" i="12"/>
  <c r="G123" i="12"/>
  <c r="I123" i="12"/>
  <c r="K123" i="12"/>
  <c r="M123" i="12"/>
  <c r="O123" i="12"/>
  <c r="Q123" i="12"/>
  <c r="V123" i="12"/>
  <c r="G127" i="12"/>
  <c r="Q127" i="12"/>
  <c r="G128" i="12"/>
  <c r="M128" i="12" s="1"/>
  <c r="M127" i="12" s="1"/>
  <c r="I128" i="12"/>
  <c r="I127" i="12" s="1"/>
  <c r="K128" i="12"/>
  <c r="K127" i="12" s="1"/>
  <c r="O128" i="12"/>
  <c r="Q128" i="12"/>
  <c r="V128" i="12"/>
  <c r="V127" i="12" s="1"/>
  <c r="G131" i="12"/>
  <c r="I131" i="12"/>
  <c r="K131" i="12"/>
  <c r="M131" i="12"/>
  <c r="O131" i="12"/>
  <c r="Q131" i="12"/>
  <c r="V131" i="12"/>
  <c r="G136" i="12"/>
  <c r="I136" i="12"/>
  <c r="K136" i="12"/>
  <c r="M136" i="12"/>
  <c r="O136" i="12"/>
  <c r="Q136" i="12"/>
  <c r="V136" i="12"/>
  <c r="G139" i="12"/>
  <c r="I139" i="12"/>
  <c r="K139" i="12"/>
  <c r="M139" i="12"/>
  <c r="O139" i="12"/>
  <c r="O127" i="12" s="1"/>
  <c r="Q139" i="12"/>
  <c r="V139" i="12"/>
  <c r="Q142" i="12"/>
  <c r="G143" i="12"/>
  <c r="I143" i="12"/>
  <c r="K143" i="12"/>
  <c r="M143" i="12"/>
  <c r="O143" i="12"/>
  <c r="Q143" i="12"/>
  <c r="V143" i="12"/>
  <c r="V142" i="12" s="1"/>
  <c r="G146" i="12"/>
  <c r="I146" i="12"/>
  <c r="K146" i="12"/>
  <c r="M146" i="12"/>
  <c r="O146" i="12"/>
  <c r="O142" i="12" s="1"/>
  <c r="Q146" i="12"/>
  <c r="V146" i="12"/>
  <c r="G150" i="12"/>
  <c r="AF171" i="12" s="1"/>
  <c r="I150" i="12"/>
  <c r="K150" i="12"/>
  <c r="O150" i="12"/>
  <c r="Q150" i="12"/>
  <c r="V150" i="12"/>
  <c r="G153" i="12"/>
  <c r="M153" i="12" s="1"/>
  <c r="I153" i="12"/>
  <c r="I142" i="12" s="1"/>
  <c r="K153" i="12"/>
  <c r="O153" i="12"/>
  <c r="Q153" i="12"/>
  <c r="V153" i="12"/>
  <c r="G156" i="12"/>
  <c r="I156" i="12"/>
  <c r="K156" i="12"/>
  <c r="K142" i="12" s="1"/>
  <c r="M156" i="12"/>
  <c r="O156" i="12"/>
  <c r="Q156" i="12"/>
  <c r="V156" i="12"/>
  <c r="G160" i="12"/>
  <c r="I160" i="12"/>
  <c r="K160" i="12"/>
  <c r="M160" i="12"/>
  <c r="O160" i="12"/>
  <c r="Q160" i="12"/>
  <c r="V160" i="12"/>
  <c r="G164" i="12"/>
  <c r="I164" i="12"/>
  <c r="O164" i="12"/>
  <c r="G165" i="12"/>
  <c r="M165" i="12" s="1"/>
  <c r="M164" i="12" s="1"/>
  <c r="I165" i="12"/>
  <c r="K165" i="12"/>
  <c r="K164" i="12" s="1"/>
  <c r="O165" i="12"/>
  <c r="Q165" i="12"/>
  <c r="Q164" i="12" s="1"/>
  <c r="V165" i="12"/>
  <c r="V164" i="12" s="1"/>
  <c r="I168" i="12"/>
  <c r="K168" i="12"/>
  <c r="M168" i="12"/>
  <c r="Q168" i="12"/>
  <c r="V168" i="12"/>
  <c r="G169" i="12"/>
  <c r="G168" i="12" s="1"/>
  <c r="I169" i="12"/>
  <c r="K169" i="12"/>
  <c r="M169" i="12"/>
  <c r="O169" i="12"/>
  <c r="O168" i="12" s="1"/>
  <c r="Q169" i="12"/>
  <c r="V169" i="12"/>
  <c r="AE171" i="12"/>
  <c r="I20" i="1"/>
  <c r="I19" i="1"/>
  <c r="I18" i="1"/>
  <c r="I17" i="1"/>
  <c r="AZ55" i="1"/>
  <c r="AZ53" i="1"/>
  <c r="AZ51" i="1"/>
  <c r="AZ49" i="1"/>
  <c r="AZ47" i="1"/>
  <c r="F44" i="1"/>
  <c r="G23" i="1" s="1"/>
  <c r="G44" i="1"/>
  <c r="G25" i="1" s="1"/>
  <c r="A25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71" i="1" l="1"/>
  <c r="J70" i="1" s="1"/>
  <c r="I16" i="1"/>
  <c r="I21" i="1" s="1"/>
  <c r="J64" i="1"/>
  <c r="J65" i="1"/>
  <c r="J61" i="1"/>
  <c r="J62" i="1"/>
  <c r="J66" i="1"/>
  <c r="J68" i="1"/>
  <c r="J63" i="1"/>
  <c r="J67" i="1"/>
  <c r="J69" i="1"/>
  <c r="H42" i="1"/>
  <c r="I42" i="1" s="1"/>
  <c r="A26" i="1"/>
  <c r="G26" i="1"/>
  <c r="G28" i="1"/>
  <c r="M17" i="14"/>
  <c r="M16" i="14" s="1"/>
  <c r="M150" i="13"/>
  <c r="M170" i="13"/>
  <c r="M169" i="13" s="1"/>
  <c r="M9" i="13"/>
  <c r="M8" i="13" s="1"/>
  <c r="M8" i="12"/>
  <c r="M111" i="12"/>
  <c r="G142" i="12"/>
  <c r="M150" i="12"/>
  <c r="M142" i="12" s="1"/>
  <c r="A23" i="1"/>
  <c r="H44" i="1"/>
  <c r="J42" i="1"/>
  <c r="J39" i="1"/>
  <c r="J44" i="1" s="1"/>
  <c r="J40" i="1"/>
  <c r="J41" i="1"/>
  <c r="J43" i="1"/>
  <c r="J71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6B2510BC-9E37-45CF-B98D-D95C890C18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187C241-ECFB-4991-8355-491D464AACE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95798521-CA07-4F7E-96D2-3672FF15AFD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8AE77FF-0CD4-467B-81D3-526519EC8F8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D54E4109-5392-459B-96CE-5A0523932BE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60ED1A6-128E-4F50-B3C1-BB795CE9EEF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<sst xmlns="http://schemas.openxmlformats.org/spreadsheetml/2006/main" count="1397" uniqueCount="385">
  <si>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</si>
  <si>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</si>
  <si>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</si>
  <si>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</si>
  <si>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</si>
  <si>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</si>
  <si>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</si>
  <si>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</si>
  <si>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</si>
  <si>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</si>
  <si>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</si>
  <si>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</si>
  <si>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</si>
  <si>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</si>
  <si>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</si>
  <si>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</si>
  <si>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</si>
  <si>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</si>
  <si>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</si>
  <si>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</si>
  <si>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</si>
  <si>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</si>
  <si>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</si>
  <si>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</si>
  <si>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</si>
  <si>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</si>
  <si>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</si>
  <si>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</si>
  <si>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</si>
  <si>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</si>
  <si>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</si>
  <si>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</si>
  <si>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</si>
  <si>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</si>
  <si>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</si>
  <si>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</si>
  <si>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</si>
  <si>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</si>
  <si>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</si>
  <si>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</si>
  <si>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</si>
  <si>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</si>
  <si>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</si>
  <si>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</si>
  <si>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</si>
  <si>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</si>
  <si>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</si>
  <si>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</si>
  <si>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</si>
  <si>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</si>
  <si>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</si>
  <si>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</si>
  <si>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23-002.10</t>
  </si>
  <si>
    <t>NAB AC Dobrovského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</si>
  <si>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</si>
  <si>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</si>
  <si>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</si>
  <si>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</si>
  <si>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</si>
  <si>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</si>
  <si>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</si>
  <si>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</si>
  <si>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</si>
  <si>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</si>
  <si>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</si>
  <si>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</si>
  <si>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</si>
  <si>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</si>
  <si>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</si>
  <si>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</si>
  <si>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</si>
  <si>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</si>
  <si>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</si>
  <si>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</si>
  <si>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</si>
  <si>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</si>
  <si>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</si>
  <si>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</si>
  <si>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</si>
  <si>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</si>
  <si>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</si>
  <si>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</si>
  <si>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</si>
  <si>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</si>
  <si>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</si>
  <si>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</si>
  <si>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</si>
  <si>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</si>
  <si>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</si>
  <si>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</si>
  <si>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</si>
  <si>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</si>
  <si>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</si>
  <si>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</si>
  <si>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</si>
  <si>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</si>
  <si>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</si>
  <si>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</si>
  <si>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</si>
  <si>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</si>
  <si>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</si>
  <si>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</si>
  <si>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</si>
  <si>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</si>
  <si>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</si>
  <si>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</si>
  <si>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</si>
  <si>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</si>
  <si>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</si>
  <si>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</si>
  <si>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</si>
  <si>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</si>
  <si>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</si>
  <si>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</si>
  <si>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</si>
  <si>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</si>
  <si>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</si>
  <si>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</si>
  <si>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</si>
  <si>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23/ I</t>
  </si>
  <si>
    <t>Práce</t>
  </si>
  <si>
    <t>POL1_</t>
  </si>
  <si>
    <t xml:space="preserve">Výkop : </t>
  </si>
  <si>
    <t>VV</t>
  </si>
  <si>
    <t>Plocha NS : 1,20*1,10*0,1</t>
  </si>
  <si>
    <t>Mezisoučet</t>
  </si>
  <si>
    <t>Koeficient okolí: 0,2</t>
  </si>
  <si>
    <t>139601103R00</t>
  </si>
  <si>
    <t>Ruční výkop jam, rýh a šachet v hornině tř. 4</t>
  </si>
  <si>
    <t>Plocha NS : (1,20*1,10)*(0,23-0,1)</t>
  </si>
  <si>
    <t xml:space="preserve">Základ NS (od zpěvnené plochy) : </t>
  </si>
  <si>
    <t>základ stanice : (0,60*0,50*0,70)</t>
  </si>
  <si>
    <t>zemění pod stanicí : (0,60*0,50*0,10)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</si>
  <si>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</si>
  <si>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</si>
  <si>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</si>
  <si>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</si>
  <si>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0,41160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</si>
  <si>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</si>
  <si>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</si>
  <si>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</si>
  <si>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</si>
  <si>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</si>
  <si>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0,15840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</si>
  <si>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</si>
  <si>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</si>
  <si>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</si>
  <si>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</si>
  <si>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</si>
  <si>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</si>
  <si>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</si>
  <si>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</si>
  <si>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</si>
  <si>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0,41160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</si>
  <si>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</si>
  <si>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</si>
  <si>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</si>
  <si>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</si>
  <si>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</si>
  <si>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</si>
  <si>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</si>
  <si>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</si>
  <si>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</si>
  <si>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</si>
  <si>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</si>
  <si>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</si>
  <si>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</si>
  <si>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</si>
  <si>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</si>
  <si>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</si>
  <si>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</si>
  <si>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</si>
  <si>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</si>
  <si>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</si>
  <si>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</si>
  <si>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</si>
  <si>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</si>
  <si>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</si>
  <si>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>Plocha NS : 1,20*1,10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</si>
  <si>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</si>
  <si>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</si>
  <si>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</si>
  <si>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</si>
  <si>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</si>
  <si>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1,58400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</si>
  <si>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</si>
  <si>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</si>
  <si>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</si>
  <si>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</si>
  <si>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</si>
  <si>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</si>
  <si>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</si>
  <si>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</si>
  <si>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</si>
  <si>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1,58400*0,03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</si>
  <si>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</si>
  <si>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</si>
  <si>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</si>
  <si>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</si>
  <si>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</si>
  <si>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1,58400*0,015</t>
  </si>
  <si>
    <t>184851111R00</t>
  </si>
  <si>
    <t>Hnojení roztokem hnojiva v rovině</t>
  </si>
  <si>
    <t xml:space="preserve">2l na 1m2 : </t>
  </si>
  <si>
    <t>Odkaz na mn. položky pořadí 13 : 1,58500*0,002</t>
  </si>
  <si>
    <t>274354023R00</t>
  </si>
  <si>
    <t>Bednění prostupu základem do 0,02 m2, dl.1,0 m</t>
  </si>
  <si>
    <t>kus</t>
  </si>
  <si>
    <t>základ DS : 2</t>
  </si>
  <si>
    <t>275313711R00</t>
  </si>
  <si>
    <t>Beton základových patek prostý C 25/30</t>
  </si>
  <si>
    <t>V CN zohlednit množství betonu</t>
  </si>
  <si>
    <t xml:space="preserve">beton : </t>
  </si>
  <si>
    <t>základ stanice : (0,60*0,50*0,90)</t>
  </si>
  <si>
    <t>Koeficient lití do výkopu bez bednění: 0,1</t>
  </si>
  <si>
    <t>275351215R00</t>
  </si>
  <si>
    <t>Bednění stěn základových patek - zřízení</t>
  </si>
  <si>
    <t>základ stanice : 0,23*(0,6+0,6+0,5+0,5)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</si>
  <si>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</si>
  <si>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</si>
  <si>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</si>
  <si>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</si>
  <si>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0,50600</t>
  </si>
  <si>
    <t>596215021R00</t>
  </si>
  <si>
    <t>Kladení zámkové dlažby tl. 4 cm do drtě tl. 4 cm</t>
  </si>
  <si>
    <t>Plocha NS : 1,00*1,00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</si>
  <si>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</si>
  <si>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</si>
  <si>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</si>
  <si>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</si>
  <si>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</si>
  <si>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</si>
  <si>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</si>
  <si>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</si>
  <si>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1,0+1,0+1,0</t>
  </si>
  <si>
    <t>NS : 0,6+0,5+0,5</t>
  </si>
  <si>
    <t>917762111RT5</t>
  </si>
  <si>
    <t>Osazení ležat. obrub. bet. s opěrou,lože z C 12/15 včetně obrubníku 100/10/25</t>
  </si>
  <si>
    <t xml:space="preserve">půdorys, pozn. č. 6 : </t>
  </si>
  <si>
    <t>1,2+1,1+1,1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</si>
  <si>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</si>
  <si>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</si>
  <si>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</si>
  <si>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</si>
  <si>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29 : 3,40000*0,1</t>
  </si>
  <si>
    <t>915791112R00</t>
  </si>
  <si>
    <t>Předznačení pro značení stopčáry, zebry, nápisů</t>
  </si>
  <si>
    <t xml:space="preserve">půdorys, pozn. č.  4 : </t>
  </si>
  <si>
    <t>1,0*1,35*2</t>
  </si>
  <si>
    <t>915721111R00</t>
  </si>
  <si>
    <t>Vodorovné značení střík.barvou stopčar,zeber atd.</t>
  </si>
  <si>
    <t>915791111R00</t>
  </si>
  <si>
    <t>Předznačení pro značení dělicí čáry,vodicí proužky</t>
  </si>
  <si>
    <t xml:space="preserve">půdorys, pozn. č. 4 : </t>
  </si>
  <si>
    <t xml:space="preserve">dělící čáry : </t>
  </si>
  <si>
    <t>5,0*2</t>
  </si>
  <si>
    <t>915711111R00</t>
  </si>
  <si>
    <t>Vodorovné značení dělicích čar 12 cm střík.barvou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</si>
  <si>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</si>
  <si>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</si>
  <si>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</si>
  <si>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(5,25+1,0)*(4,5+1,1)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</si>
  <si>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</si>
  <si>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</si>
  <si>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</si>
  <si>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</si>
  <si>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</si>
  <si>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</si>
  <si>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</si>
  <si>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</si>
  <si>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</si>
  <si>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8,88 m : </t>
  </si>
  <si>
    <t>8,88*0,35*0,1</t>
  </si>
  <si>
    <t>Koeficient okolí: 0,1</t>
  </si>
  <si>
    <t>8,88*0,35*0,9</t>
  </si>
  <si>
    <t xml:space="preserve">trasa pod šotolinou : </t>
  </si>
  <si>
    <t xml:space="preserve">délka = 25,3 m : </t>
  </si>
  <si>
    <t>25,3*0,35*0,9</t>
  </si>
  <si>
    <t>Odkaz na mn. položky pořadí 2 : 10,76670</t>
  </si>
  <si>
    <t xml:space="preserve">Mezideponie -&gt; zásyp : </t>
  </si>
  <si>
    <t>Odkaz na mn. položky pořadí 6 : 10,76670</t>
  </si>
  <si>
    <t xml:space="preserve">- odvoz : </t>
  </si>
  <si>
    <t>Odkaz na mn. položky pořadí 7 : 2,99075*-1</t>
  </si>
  <si>
    <t>včetně přemístění materiálu pro zásyp ze vzdálenosti do 10 m od okraje zásypu</t>
  </si>
  <si>
    <t>8,88*0,35*(0,9-0,25)</t>
  </si>
  <si>
    <t>25,3*0,35*(0,9-0,25)</t>
  </si>
  <si>
    <t xml:space="preserve">odvoz = objem kameniva : </t>
  </si>
  <si>
    <t xml:space="preserve">Kamenivo/písek : </t>
  </si>
  <si>
    <t xml:space="preserve">tl. 250mm : </t>
  </si>
  <si>
    <t xml:space="preserve">délka = 8,88+25,3 m : </t>
  </si>
  <si>
    <t>0,35*0,25*(8,88+25,3)</t>
  </si>
  <si>
    <t>Odkaz na mn. položky pořadí 7 : 2,99075</t>
  </si>
  <si>
    <t>583323271R</t>
  </si>
  <si>
    <t>Kamenivo těžené (dle PD)</t>
  </si>
  <si>
    <t xml:space="preserve">  odvoz = objem kameniva : </t>
  </si>
  <si>
    <t xml:space="preserve">  Kamenivo/písek : </t>
  </si>
  <si>
    <t xml:space="preserve">  tl. 250mm : </t>
  </si>
  <si>
    <t xml:space="preserve">  délka = 8,88+25,3 m : </t>
  </si>
  <si>
    <t xml:space="preserve">  0,35*0,25*(8,88+25,3)</t>
  </si>
  <si>
    <t>2,99075*1800*0,001</t>
  </si>
  <si>
    <t>8,88*0,35</t>
  </si>
  <si>
    <t>25,3*0,35</t>
  </si>
  <si>
    <t xml:space="preserve">délka = 4,5 m : </t>
  </si>
  <si>
    <t>4,5*0,35</t>
  </si>
  <si>
    <t>Odkaz na mn. položky pořadí 12 : 1,73250</t>
  </si>
  <si>
    <t>Odkaz na mn. položky pořadí 15 : 1,73267*0,03</t>
  </si>
  <si>
    <t>Odkaz na mn. položky pořadí 12 : 1,73267*0,015</t>
  </si>
  <si>
    <t>Odkaz na mn. položky pořadí 12 : 1,73500*0,002</t>
  </si>
  <si>
    <t>113107320R00</t>
  </si>
  <si>
    <t>Odstranění podkladu pl. 50 m2,kam.těžené tl.20 cm</t>
  </si>
  <si>
    <t>25,3*0,50</t>
  </si>
  <si>
    <t>564921010RA0</t>
  </si>
  <si>
    <t>Zpevněná plocha - "šotolina"</t>
  </si>
  <si>
    <t>Agregovaná položka</t>
  </si>
  <si>
    <t>POL2_</t>
  </si>
  <si>
    <t>Skladba položky:</t>
  </si>
  <si>
    <t>šotolina                                               4 cm</t>
  </si>
  <si>
    <t>podklad z kameniva drceného           15 cm</t>
  </si>
  <si>
    <t xml:space="preserve">zapravení : </t>
  </si>
  <si>
    <t>M21000x01</t>
  </si>
  <si>
    <t>Kabel CYKY 5x16 mm, včetně dodávky a montáže</t>
  </si>
  <si>
    <t>Vlastní</t>
  </si>
  <si>
    <t>Indiv</t>
  </si>
  <si>
    <t>POL1_9</t>
  </si>
  <si>
    <t>M21000x02</t>
  </si>
  <si>
    <t>Kabel CYKY 4x70 mm, včetně dodávky a montáže</t>
  </si>
  <si>
    <t>M21000x03</t>
  </si>
  <si>
    <t>Kabel CYKY 5x70 mm, včetně dodávky a montáže</t>
  </si>
  <si>
    <t>M21000x04</t>
  </si>
  <si>
    <t>Kabel CYKY 3x1,5 mm, včetně dodávky a montáže</t>
  </si>
  <si>
    <t>M21000x05</t>
  </si>
  <si>
    <t>Ukončení a zapojení vodiče ve svorce</t>
  </si>
  <si>
    <t>ks</t>
  </si>
  <si>
    <t>M21000x06</t>
  </si>
  <si>
    <t>Rozpojovací skříň SR522 dle projektové dokumentace, pilíř, včetně pojistkové sady, včetně dodávky a montáže</t>
  </si>
  <si>
    <t>M21000x07</t>
  </si>
  <si>
    <t>Vystrojený elektroměrový rozváděč připravený pro budoucí osazení nepřímého měření (In = 125 A) dle projektové dokumentace, pilíř, dočasně osazeno přímé měření a stávající jištění 3x63 A/B</t>
  </si>
  <si>
    <t>M21000x08</t>
  </si>
  <si>
    <t>PVC chránička prům. 110 mm, včetně montáže</t>
  </si>
  <si>
    <t>M21000x09</t>
  </si>
  <si>
    <t>PVC chránička prům. 63 mm, včetně montáže</t>
  </si>
  <si>
    <t>M21000x10</t>
  </si>
  <si>
    <t>FeZn 30x4, včetně montáže</t>
  </si>
  <si>
    <t>M21000x11</t>
  </si>
  <si>
    <t>FeZn 10 (0,62 kg/m), včetně montáže</t>
  </si>
  <si>
    <t>M21000x12</t>
  </si>
  <si>
    <t>Spojovací svorka pásek-drát, včetně montáže</t>
  </si>
  <si>
    <t>M21000x13</t>
  </si>
  <si>
    <t>Gumo-asfaltový sprej</t>
  </si>
  <si>
    <t>M21000x14</t>
  </si>
  <si>
    <t>Revize</t>
  </si>
  <si>
    <t>kpl</t>
  </si>
  <si>
    <t>M21000x15</t>
  </si>
  <si>
    <t>Úklid</t>
  </si>
  <si>
    <t>M21000x16</t>
  </si>
  <si>
    <t>Podružný elektroinstalační materiál</t>
  </si>
  <si>
    <t>M21000x17</t>
  </si>
  <si>
    <t>Mimostaveništní doprava, přesun hmot a PPV</t>
  </si>
  <si>
    <t>M21000x18</t>
  </si>
  <si>
    <t>Zpřístupnění zařízení EGD a výchozí kontrola zapojení rozvaděče</t>
  </si>
  <si>
    <t>460490012RT1</t>
  </si>
  <si>
    <t>Fólie výstražná z PVC, šířka 33 cm dodávka + montáž</t>
  </si>
  <si>
    <t>8,88</t>
  </si>
  <si>
    <t>25,3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</si>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</sst>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1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21" fillId="0" borderId="0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0" fontId="21" fillId="0" borderId="0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S15" sqref="S15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SUMIF(F61:F70,A16,I61:I70)+SUMIF(F61:F70,"PSU",I61:I70)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SUMIF(F61:F70,A17,I61:I70)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SUMIF(F61:F70,A18,I61:I70)</f>
        <v>0</v>
      </c>
      <c r="J18" s="83"/>
    </row>
    <row r="19" spans="1:10" ht="23.25" customHeight="1" x14ac:dyDescent="0.2">
      <c r="A19" s="198" t="s">
        <v>83</v>
      </c>
      <c r="B19" s="38" t="s">
        <v>29</v>
      </c>
      <c r="C19" s="60"/>
      <c r="D19" s="61"/>
      <c r="E19" s="81"/>
      <c r="F19" s="82"/>
      <c r="G19" s="81"/>
      <c r="H19" s="82"/>
      <c r="I19" s="81">
        <f>SUMIF(F61:F70,A19,I61:I70)</f>
        <v>0</v>
      </c>
      <c r="J19" s="83"/>
    </row>
    <row r="20" spans="1:10" ht="23.25" customHeight="1" x14ac:dyDescent="0.2">
      <c r="A20" s="198" t="s">
        <v>88</v>
      </c>
      <c r="B20" s="38" t="s">
        <v>30</v>
      </c>
      <c r="C20" s="60"/>
      <c r="D20" s="61"/>
      <c r="E20" s="81"/>
      <c r="F20" s="82"/>
      <c r="G20" s="81"/>
      <c r="H20" s="82"/>
      <c r="I20" s="81">
        <f>SUMIF(F61:F70,A20,I61:I70)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'23-002.10 A01 Pol'!AE171+'23-002.10 E01 Pol'!AE180+'23-002.10 O01 Pol'!AE23</f>
        <v>0</v>
      </c>
      <c r="G39" s="150">
        <f>'23-002.10 A01 Pol'!AF171+'23-002.10 E01 Pol'!AF180+'23-002.10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'23-002.10 A01 Pol'!AE171+'23-002.10 E01 Pol'!AE180+'23-002.10 O01 Pol'!AE23</f>
        <v>0</v>
      </c>
      <c r="G40" s="156">
        <f>'23-002.10 A01 Pol'!AF171+'23-002.10 E01 Pol'!AF180+'23-002.10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'23-002.10 A01 Pol'!AE171</f>
        <v>0</v>
      </c>
      <c r="G41" s="151">
        <f>'23-002.10 A01 Pol'!AF171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'23-002.10 E01 Pol'!AE180</f>
        <v>0</v>
      </c>
      <c r="G42" s="151">
        <f>'23-002.10 E01 Pol'!AF180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'23-002.10 O01 Pol'!AE23</f>
        <v>0</v>
      </c>
      <c r="G43" s="151">
        <f>'23-002.10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8" t="s">
        <v>69</v>
      </c>
    </row>
    <row r="60" spans="1:52" ht="25.5" customHeight="1" x14ac:dyDescent="0.2">
      <c r="A60" s="180"/>
      <c r="B60" s="183" t="s">
        <v>18</v>
      </c>
      <c r="C60" s="183" t="s">
        <v>6</v>
      </c>
      <c r="D60" s="184"/>
      <c r="E60" s="184"/>
      <c r="F60" s="185" t="s">
        <v>70</v>
      </c>
      <c r="G60" s="185"/>
      <c r="H60" s="185"/>
      <c r="I60" s="185" t="s">
        <v>31</v>
      </c>
      <c r="J60" s="185" t="s">
        <v>0</v>
      </c>
    </row>
    <row r="61" spans="1:52" ht="36.75" customHeight="1" x14ac:dyDescent="0.2">
      <c r="A61" s="181"/>
      <c r="B61" s="186" t="s">
        <v>71</v>
      </c>
      <c r="C61" s="187" t="s">
        <v>72</v>
      </c>
      <c r="D61" s="188"/>
      <c r="E61" s="188"/>
      <c r="F61" s="194" t="s">
        <v>26</v>
      </c>
      <c r="G61" s="195"/>
      <c r="H61" s="195"/>
      <c r="I61" s="195">
        <f>'23-002.10 A01 Pol'!G8+'23-002.10 E01 Pol'!G8</f>
        <v>0</v>
      </c>
      <c r="J61" s="192" t="str">
        <f>IF(I71=0,"",I61/I71*100)</f>
        <v/>
      </c>
    </row>
    <row r="62" spans="1:52" ht="36.75" customHeight="1" x14ac:dyDescent="0.2">
      <c r="A62" s="181"/>
      <c r="B62" s="186" t="s">
        <v>73</v>
      </c>
      <c r="C62" s="187" t="s">
        <v>74</v>
      </c>
      <c r="D62" s="188"/>
      <c r="E62" s="188"/>
      <c r="F62" s="194" t="s">
        <v>26</v>
      </c>
      <c r="G62" s="195"/>
      <c r="H62" s="195"/>
      <c r="I62" s="195">
        <f>'23-002.10 A01 Pol'!G111</f>
        <v>0</v>
      </c>
      <c r="J62" s="192" t="str">
        <f>IF(I71=0,"",I62/I71*100)</f>
        <v/>
      </c>
    </row>
    <row r="63" spans="1:52" ht="36.75" customHeight="1" x14ac:dyDescent="0.2">
      <c r="A63" s="181"/>
      <c r="B63" s="186" t="s">
        <v>75</v>
      </c>
      <c r="C63" s="187" t="s">
        <v>76</v>
      </c>
      <c r="D63" s="188"/>
      <c r="E63" s="188"/>
      <c r="F63" s="194" t="s">
        <v>26</v>
      </c>
      <c r="G63" s="195"/>
      <c r="H63" s="195"/>
      <c r="I63" s="195">
        <f>'23-002.10 A01 Pol'!G127+'23-002.10 E01 Pol'!G138</f>
        <v>0</v>
      </c>
      <c r="J63" s="192" t="str">
        <f>IF(I71=0,"",I63/I71*100)</f>
        <v/>
      </c>
    </row>
    <row r="64" spans="1:52" ht="36.75" customHeight="1" x14ac:dyDescent="0.2">
      <c r="A64" s="181"/>
      <c r="B64" s="186" t="s">
        <v>77</v>
      </c>
      <c r="C64" s="187" t="s">
        <v>78</v>
      </c>
      <c r="D64" s="188"/>
      <c r="E64" s="188"/>
      <c r="F64" s="194" t="s">
        <v>26</v>
      </c>
      <c r="G64" s="195"/>
      <c r="H64" s="195"/>
      <c r="I64" s="195">
        <f>'23-002.10 A01 Pol'!G142</f>
        <v>0</v>
      </c>
      <c r="J64" s="192" t="str">
        <f>IF(I71=0,"",I64/I71*100)</f>
        <v/>
      </c>
    </row>
    <row r="65" spans="1:10" ht="36.75" customHeight="1" x14ac:dyDescent="0.2">
      <c r="A65" s="181"/>
      <c r="B65" s="186" t="s">
        <v>79</v>
      </c>
      <c r="C65" s="187" t="s">
        <v>80</v>
      </c>
      <c r="D65" s="188"/>
      <c r="E65" s="188"/>
      <c r="F65" s="194" t="s">
        <v>26</v>
      </c>
      <c r="G65" s="195"/>
      <c r="H65" s="195"/>
      <c r="I65" s="195">
        <f>'23-002.10 A01 Pol'!G164</f>
        <v>0</v>
      </c>
      <c r="J65" s="192" t="str">
        <f>IF(I71=0,"",I65/I71*100)</f>
        <v/>
      </c>
    </row>
    <row r="66" spans="1:10" ht="36.75" customHeight="1" x14ac:dyDescent="0.2">
      <c r="A66" s="181"/>
      <c r="B66" s="186" t="s">
        <v>81</v>
      </c>
      <c r="C66" s="187" t="s">
        <v>82</v>
      </c>
      <c r="D66" s="188"/>
      <c r="E66" s="188"/>
      <c r="F66" s="194" t="s">
        <v>26</v>
      </c>
      <c r="G66" s="195"/>
      <c r="H66" s="195"/>
      <c r="I66" s="195">
        <f>'23-002.10 A01 Pol'!G168+'23-002.10 E01 Pol'!G148</f>
        <v>0</v>
      </c>
      <c r="J66" s="192" t="str">
        <f>IF(I71=0,"",I66/I71*100)</f>
        <v/>
      </c>
    </row>
    <row r="67" spans="1:10" ht="36.75" customHeight="1" x14ac:dyDescent="0.2">
      <c r="A67" s="181"/>
      <c r="B67" s="186" t="s">
        <v>83</v>
      </c>
      <c r="C67" s="187" t="s">
        <v>29</v>
      </c>
      <c r="D67" s="188"/>
      <c r="E67" s="188"/>
      <c r="F67" s="194" t="s">
        <v>26</v>
      </c>
      <c r="G67" s="195"/>
      <c r="H67" s="195"/>
      <c r="I67" s="195">
        <f>'23-002.10 O01 Pol'!G8+'23-002.10 O01 Pol'!G16</f>
        <v>0</v>
      </c>
      <c r="J67" s="192" t="str">
        <f>IF(I71=0,"",I67/I71*100)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28</v>
      </c>
      <c r="G68" s="195"/>
      <c r="H68" s="195"/>
      <c r="I68" s="195">
        <f>'23-002.10 E01 Pol'!G150</f>
        <v>0</v>
      </c>
      <c r="J68" s="192" t="str">
        <f>IF(I71=0,"",I68/I71*100)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28</v>
      </c>
      <c r="G69" s="195"/>
      <c r="H69" s="195"/>
      <c r="I69" s="195">
        <f>'23-002.10 E01 Pol'!G169</f>
        <v>0</v>
      </c>
      <c r="J69" s="192" t="str">
        <f>IF(I71=0,"",I69/I71*100)</f>
        <v/>
      </c>
    </row>
    <row r="70" spans="1:10" ht="36.75" customHeight="1" x14ac:dyDescent="0.2">
      <c r="A70" s="181"/>
      <c r="B70" s="186" t="s">
        <v>88</v>
      </c>
      <c r="C70" s="187" t="s">
        <v>30</v>
      </c>
      <c r="D70" s="188"/>
      <c r="E70" s="188"/>
      <c r="F70" s="194" t="s">
        <v>88</v>
      </c>
      <c r="G70" s="195"/>
      <c r="H70" s="195"/>
      <c r="I70" s="195">
        <f>'23-002.10 O01 Pol'!G12+'23-002.10 O01 Pol'!G19</f>
        <v>0</v>
      </c>
      <c r="J70" s="192" t="str">
        <f>IF(I71=0,"",I70/I71*100)</f>
        <v/>
      </c>
    </row>
    <row r="71" spans="1:10" ht="25.5" customHeight="1" x14ac:dyDescent="0.2">
      <c r="A71" s="182"/>
      <c r="B71" s="189" t="s">
        <v>1</v>
      </c>
      <c r="C71" s="190"/>
      <c r="D71" s="191"/>
      <c r="E71" s="191"/>
      <c r="F71" s="196"/>
      <c r="G71" s="197"/>
      <c r="H71" s="197"/>
      <c r="I71" s="197">
        <f>SUM(I61:I70)</f>
        <v>0</v>
      </c>
      <c r="J71" s="193">
        <f>SUM(J61:J70)</f>
        <v>0</v>
      </c>
    </row>
    <row r="72" spans="1:10" x14ac:dyDescent="0.2">
      <c r="F72" s="135"/>
      <c r="G72" s="135"/>
      <c r="H72" s="135"/>
      <c r="I72" s="135"/>
      <c r="J72" s="136"/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384E0-0AC7-4294-AAF5-245FD38FF58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SUMIF(AG9:AG110,"&lt;&gt;NOR",G9:G110)</f>
        <v>0</v>
      </c>
      <c r="H8" s="249"/>
      <c r="I8" s="249">
        <f>SUM(I9:I110)</f>
        <v>0</v>
      </c>
      <c r="J8" s="249"/>
      <c r="K8" s="249">
        <f>SUM(K9:K110)</f>
        <v>0</v>
      </c>
      <c r="L8" s="249"/>
      <c r="M8" s="249">
        <f>SUM(M9:M110)</f>
        <v>0</v>
      </c>
      <c r="N8" s="249"/>
      <c r="O8" s="249">
        <f>SUM(O9:O110)</f>
        <v>0.06</v>
      </c>
      <c r="P8" s="249"/>
      <c r="Q8" s="249">
        <f>SUM(Q9:Q110)</f>
        <v>0</v>
      </c>
      <c r="R8" s="249"/>
      <c r="S8" s="249"/>
      <c r="T8" s="250"/>
      <c r="U8" s="244"/>
      <c r="V8" s="244">
        <f>SUM(V9:V110)</f>
        <v>3.37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0.15840000000000001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0.01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122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124</v>
      </c>
      <c r="D11" s="234"/>
      <c r="E11" s="235">
        <v>0.13200000000000001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4" t="s">
        <v>125</v>
      </c>
      <c r="D12" s="236"/>
      <c r="E12" s="237">
        <v>0.13200000000000001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1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5" t="s">
        <v>126</v>
      </c>
      <c r="D13" s="238"/>
      <c r="E13" s="239">
        <v>2.64E-2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4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1">
        <v>2</v>
      </c>
      <c r="B14" s="252" t="s">
        <v>127</v>
      </c>
      <c r="C14" s="262" t="s">
        <v>128</v>
      </c>
      <c r="D14" s="253" t="s">
        <v>118</v>
      </c>
      <c r="E14" s="254">
        <v>0.41160000000000002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21</v>
      </c>
      <c r="M14" s="256">
        <f>G14*(1+L14/100)</f>
        <v>0</v>
      </c>
      <c r="N14" s="256">
        <v>0</v>
      </c>
      <c r="O14" s="256">
        <f>ROUND(E14*N14,2)</f>
        <v>0</v>
      </c>
      <c r="P14" s="256">
        <v>0</v>
      </c>
      <c r="Q14" s="256">
        <f>ROUND(E14*P14,2)</f>
        <v>0</v>
      </c>
      <c r="R14" s="256"/>
      <c r="S14" s="256" t="s">
        <v>119</v>
      </c>
      <c r="T14" s="257" t="s">
        <v>119</v>
      </c>
      <c r="U14" s="233">
        <v>4.6550000000000002</v>
      </c>
      <c r="V14" s="233">
        <f>ROUND(E14*U14,2)</f>
        <v>1.92</v>
      </c>
      <c r="W14" s="233"/>
      <c r="X14" s="233" t="s">
        <v>120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121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122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123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129</v>
      </c>
      <c r="D16" s="234"/>
      <c r="E16" s="235">
        <v>0.1716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4" t="s">
        <v>125</v>
      </c>
      <c r="D17" s="236"/>
      <c r="E17" s="237">
        <v>0.1716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130</v>
      </c>
      <c r="D18" s="234"/>
      <c r="E18" s="235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131</v>
      </c>
      <c r="D19" s="234"/>
      <c r="E19" s="235">
        <v>0.21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132</v>
      </c>
      <c r="D20" s="234"/>
      <c r="E20" s="235">
        <v>0.03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4" t="s">
        <v>125</v>
      </c>
      <c r="D21" s="236"/>
      <c r="E21" s="237">
        <v>0.24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51">
        <v>3</v>
      </c>
      <c r="B22" s="252" t="s">
        <v>133</v>
      </c>
      <c r="C22" s="262" t="s">
        <v>134</v>
      </c>
      <c r="D22" s="253" t="s">
        <v>118</v>
      </c>
      <c r="E22" s="254">
        <v>0.41160000000000002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119</v>
      </c>
      <c r="T22" s="257" t="s">
        <v>119</v>
      </c>
      <c r="U22" s="233">
        <v>0.66800000000000004</v>
      </c>
      <c r="V22" s="233">
        <f>ROUND(E22*U22,2)</f>
        <v>0.27</v>
      </c>
      <c r="W22" s="233"/>
      <c r="X22" s="233" t="s">
        <v>120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136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137</v>
      </c>
      <c r="D24" s="234"/>
      <c r="E24" s="235">
        <v>0.41160000000000002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125</v>
      </c>
      <c r="D25" s="236"/>
      <c r="E25" s="237">
        <v>0.41160000000000002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4</v>
      </c>
      <c r="B26" s="252" t="s">
        <v>138</v>
      </c>
      <c r="C26" s="262" t="s">
        <v>139</v>
      </c>
      <c r="D26" s="253" t="s">
        <v>118</v>
      </c>
      <c r="E26" s="254">
        <v>0.41160000000000002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119</v>
      </c>
      <c r="T26" s="257" t="s">
        <v>119</v>
      </c>
      <c r="U26" s="233">
        <v>0.59099999999999997</v>
      </c>
      <c r="V26" s="233">
        <f>ROUND(E26*U26,2)</f>
        <v>0.24</v>
      </c>
      <c r="W26" s="233"/>
      <c r="X26" s="233" t="s">
        <v>120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136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137</v>
      </c>
      <c r="D28" s="234"/>
      <c r="E28" s="235">
        <v>0.41160000000000002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4" t="s">
        <v>125</v>
      </c>
      <c r="D29" s="236"/>
      <c r="E29" s="237">
        <v>0.41160000000000002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1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5</v>
      </c>
      <c r="B30" s="252" t="s">
        <v>140</v>
      </c>
      <c r="C30" s="262" t="s">
        <v>141</v>
      </c>
      <c r="D30" s="253" t="s">
        <v>118</v>
      </c>
      <c r="E30" s="254">
        <v>0.56999999999999995</v>
      </c>
      <c r="F30" s="255"/>
      <c r="G30" s="256">
        <f>ROUND(E30*F30,2)</f>
        <v>0</v>
      </c>
      <c r="H30" s="255"/>
      <c r="I30" s="256">
        <f>ROUND(E30*H30,2)</f>
        <v>0</v>
      </c>
      <c r="J30" s="255"/>
      <c r="K30" s="256">
        <f>ROUND(E30*J30,2)</f>
        <v>0</v>
      </c>
      <c r="L30" s="256">
        <v>21</v>
      </c>
      <c r="M30" s="256">
        <f>G30*(1+L30/100)</f>
        <v>0</v>
      </c>
      <c r="N30" s="256">
        <v>0</v>
      </c>
      <c r="O30" s="256">
        <f>ROUND(E30*N30,2)</f>
        <v>0</v>
      </c>
      <c r="P30" s="256">
        <v>0</v>
      </c>
      <c r="Q30" s="256">
        <f>ROUND(E30*P30,2)</f>
        <v>0</v>
      </c>
      <c r="R30" s="256"/>
      <c r="S30" s="256" t="s">
        <v>119</v>
      </c>
      <c r="T30" s="257" t="s">
        <v>119</v>
      </c>
      <c r="U30" s="233">
        <v>0.65200000000000002</v>
      </c>
      <c r="V30" s="233">
        <f>ROUND(E30*U30,2)</f>
        <v>0.37</v>
      </c>
      <c r="W30" s="233"/>
      <c r="X30" s="233" t="s">
        <v>120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135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3" t="s">
        <v>136</v>
      </c>
      <c r="D31" s="234"/>
      <c r="E31" s="235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137</v>
      </c>
      <c r="D32" s="234"/>
      <c r="E32" s="235">
        <v>0.41160000000000002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142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143</v>
      </c>
      <c r="D34" s="234"/>
      <c r="E34" s="235">
        <v>0.15840000000000001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4" t="s">
        <v>125</v>
      </c>
      <c r="D35" s="236"/>
      <c r="E35" s="237">
        <v>0.56999999999999995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51">
        <v>6</v>
      </c>
      <c r="B36" s="252" t="s">
        <v>144</v>
      </c>
      <c r="C36" s="262" t="s">
        <v>145</v>
      </c>
      <c r="D36" s="253" t="s">
        <v>118</v>
      </c>
      <c r="E36" s="254">
        <v>0.56999999999999995</v>
      </c>
      <c r="F36" s="255"/>
      <c r="G36" s="256">
        <f>ROUND(E36*F36,2)</f>
        <v>0</v>
      </c>
      <c r="H36" s="255"/>
      <c r="I36" s="256">
        <f>ROUND(E36*H36,2)</f>
        <v>0</v>
      </c>
      <c r="J36" s="255"/>
      <c r="K36" s="256">
        <f>ROUND(E36*J36,2)</f>
        <v>0</v>
      </c>
      <c r="L36" s="256">
        <v>21</v>
      </c>
      <c r="M36" s="256">
        <f>G36*(1+L36/100)</f>
        <v>0</v>
      </c>
      <c r="N36" s="256">
        <v>0</v>
      </c>
      <c r="O36" s="256">
        <f>ROUND(E36*N36,2)</f>
        <v>0</v>
      </c>
      <c r="P36" s="256">
        <v>0</v>
      </c>
      <c r="Q36" s="256">
        <f>ROUND(E36*P36,2)</f>
        <v>0</v>
      </c>
      <c r="R36" s="256"/>
      <c r="S36" s="256" t="s">
        <v>119</v>
      </c>
      <c r="T36" s="257" t="s">
        <v>119</v>
      </c>
      <c r="U36" s="233">
        <v>3.1E-2</v>
      </c>
      <c r="V36" s="233">
        <f>ROUND(E36*U36,2)</f>
        <v>0.02</v>
      </c>
      <c r="W36" s="233"/>
      <c r="X36" s="233" t="s">
        <v>120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135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31"/>
      <c r="B37" s="232"/>
      <c r="C37" s="266" t="s">
        <v>146</v>
      </c>
      <c r="D37" s="259"/>
      <c r="E37" s="259"/>
      <c r="F37" s="259"/>
      <c r="G37" s="259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147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58" t="str">
        <f>C37</f>
        <v>Uložení sypaniny do násypů nebo na skládku s rozprostřením sypaniny ve vrstvách a s hrubým urovnáním.</v>
      </c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136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137</v>
      </c>
      <c r="D39" s="234"/>
      <c r="E39" s="235">
        <v>0.41160000000000002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142</v>
      </c>
      <c r="D40" s="234"/>
      <c r="E40" s="235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143</v>
      </c>
      <c r="D41" s="234"/>
      <c r="E41" s="235">
        <v>0.15840000000000001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123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4" t="s">
        <v>125</v>
      </c>
      <c r="D42" s="236"/>
      <c r="E42" s="237">
        <v>0.56999999999999995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1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51">
        <v>7</v>
      </c>
      <c r="B43" s="252" t="s">
        <v>148</v>
      </c>
      <c r="C43" s="262" t="s">
        <v>149</v>
      </c>
      <c r="D43" s="253" t="s">
        <v>118</v>
      </c>
      <c r="E43" s="254">
        <v>0.41160000000000002</v>
      </c>
      <c r="F43" s="255"/>
      <c r="G43" s="256">
        <f>ROUND(E43*F43,2)</f>
        <v>0</v>
      </c>
      <c r="H43" s="255"/>
      <c r="I43" s="256">
        <f>ROUND(E43*H43,2)</f>
        <v>0</v>
      </c>
      <c r="J43" s="255"/>
      <c r="K43" s="256">
        <f>ROUND(E43*J43,2)</f>
        <v>0</v>
      </c>
      <c r="L43" s="256">
        <v>21</v>
      </c>
      <c r="M43" s="256">
        <f>G43*(1+L43/100)</f>
        <v>0</v>
      </c>
      <c r="N43" s="256">
        <v>0</v>
      </c>
      <c r="O43" s="256">
        <f>ROUND(E43*N43,2)</f>
        <v>0</v>
      </c>
      <c r="P43" s="256">
        <v>0</v>
      </c>
      <c r="Q43" s="256">
        <f>ROUND(E43*P43,2)</f>
        <v>0</v>
      </c>
      <c r="R43" s="256"/>
      <c r="S43" s="256" t="s">
        <v>119</v>
      </c>
      <c r="T43" s="257" t="s">
        <v>119</v>
      </c>
      <c r="U43" s="233">
        <v>1.0999999999999999E-2</v>
      </c>
      <c r="V43" s="233">
        <f>ROUND(E43*U43,2)</f>
        <v>0</v>
      </c>
      <c r="W43" s="233"/>
      <c r="X43" s="233" t="s">
        <v>120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135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3" t="s">
        <v>136</v>
      </c>
      <c r="D44" s="234"/>
      <c r="E44" s="235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3" t="s">
        <v>137</v>
      </c>
      <c r="D45" s="234"/>
      <c r="E45" s="235">
        <v>0.41160000000000002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123</v>
      </c>
      <c r="AH45" s="214">
        <v>5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4" t="s">
        <v>125</v>
      </c>
      <c r="D46" s="236"/>
      <c r="E46" s="237">
        <v>0.41160000000000002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123</v>
      </c>
      <c r="AH46" s="214">
        <v>1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51">
        <v>8</v>
      </c>
      <c r="B47" s="252" t="s">
        <v>150</v>
      </c>
      <c r="C47" s="262" t="s">
        <v>151</v>
      </c>
      <c r="D47" s="253" t="s">
        <v>118</v>
      </c>
      <c r="E47" s="254">
        <v>4.1159999999999997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21</v>
      </c>
      <c r="M47" s="256">
        <f>G47*(1+L47/100)</f>
        <v>0</v>
      </c>
      <c r="N47" s="256">
        <v>0</v>
      </c>
      <c r="O47" s="256">
        <f>ROUND(E47*N47,2)</f>
        <v>0</v>
      </c>
      <c r="P47" s="256">
        <v>0</v>
      </c>
      <c r="Q47" s="256">
        <f>ROUND(E47*P47,2)</f>
        <v>0</v>
      </c>
      <c r="R47" s="256"/>
      <c r="S47" s="256" t="s">
        <v>119</v>
      </c>
      <c r="T47" s="257" t="s">
        <v>119</v>
      </c>
      <c r="U47" s="233">
        <v>0</v>
      </c>
      <c r="V47" s="233">
        <f>ROUND(E47*U47,2)</f>
        <v>0</v>
      </c>
      <c r="W47" s="233"/>
      <c r="X47" s="233" t="s">
        <v>120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135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152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153</v>
      </c>
      <c r="D49" s="234"/>
      <c r="E49" s="235">
        <v>0.41160000000000002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5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4" t="s">
        <v>125</v>
      </c>
      <c r="D50" s="236"/>
      <c r="E50" s="237">
        <v>0.41160000000000002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1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5" t="s">
        <v>154</v>
      </c>
      <c r="D51" s="238"/>
      <c r="E51" s="239">
        <v>3.7044000000000001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4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51">
        <v>9</v>
      </c>
      <c r="B52" s="252" t="s">
        <v>155</v>
      </c>
      <c r="C52" s="262" t="s">
        <v>156</v>
      </c>
      <c r="D52" s="253" t="s">
        <v>118</v>
      </c>
      <c r="E52" s="254">
        <v>0.41160000000000002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/>
      <c r="S52" s="256" t="s">
        <v>119</v>
      </c>
      <c r="T52" s="257" t="s">
        <v>119</v>
      </c>
      <c r="U52" s="233">
        <v>0</v>
      </c>
      <c r="V52" s="233">
        <f>ROUND(E52*U52,2)</f>
        <v>0</v>
      </c>
      <c r="W52" s="233"/>
      <c r="X52" s="233" t="s">
        <v>120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135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3" t="s">
        <v>152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153</v>
      </c>
      <c r="D54" s="234"/>
      <c r="E54" s="235">
        <v>0.41160000000000002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5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4" t="s">
        <v>125</v>
      </c>
      <c r="D55" s="236"/>
      <c r="E55" s="237">
        <v>0.41160000000000002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1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51">
        <v>10</v>
      </c>
      <c r="B56" s="252" t="s">
        <v>157</v>
      </c>
      <c r="C56" s="262" t="s">
        <v>158</v>
      </c>
      <c r="D56" s="253" t="s">
        <v>118</v>
      </c>
      <c r="E56" s="254">
        <v>0.03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21</v>
      </c>
      <c r="M56" s="256">
        <f>G56*(1+L56/100)</f>
        <v>0</v>
      </c>
      <c r="N56" s="256">
        <v>0</v>
      </c>
      <c r="O56" s="256">
        <f>ROUND(E56*N56,2)</f>
        <v>0</v>
      </c>
      <c r="P56" s="256">
        <v>0</v>
      </c>
      <c r="Q56" s="256">
        <f>ROUND(E56*P56,2)</f>
        <v>0</v>
      </c>
      <c r="R56" s="256"/>
      <c r="S56" s="256" t="s">
        <v>119</v>
      </c>
      <c r="T56" s="257" t="s">
        <v>119</v>
      </c>
      <c r="U56" s="233">
        <v>0.20200000000000001</v>
      </c>
      <c r="V56" s="233">
        <f>ROUND(E56*U56,2)</f>
        <v>0.01</v>
      </c>
      <c r="W56" s="233"/>
      <c r="X56" s="233" t="s">
        <v>120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135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6" t="s">
        <v>159</v>
      </c>
      <c r="D57" s="259"/>
      <c r="E57" s="259"/>
      <c r="F57" s="259"/>
      <c r="G57" s="259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147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160</v>
      </c>
      <c r="D58" s="234"/>
      <c r="E58" s="235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161</v>
      </c>
      <c r="D59" s="234"/>
      <c r="E59" s="235">
        <v>0.03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4" t="s">
        <v>125</v>
      </c>
      <c r="D60" s="236"/>
      <c r="E60" s="237">
        <v>0.03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123</v>
      </c>
      <c r="AH60" s="214">
        <v>1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51">
        <v>11</v>
      </c>
      <c r="B61" s="252" t="s">
        <v>162</v>
      </c>
      <c r="C61" s="262" t="s">
        <v>163</v>
      </c>
      <c r="D61" s="253" t="s">
        <v>164</v>
      </c>
      <c r="E61" s="254">
        <v>5.9400000000000001E-2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6">
        <v>1</v>
      </c>
      <c r="O61" s="256">
        <f>ROUND(E61*N61,2)</f>
        <v>0.06</v>
      </c>
      <c r="P61" s="256">
        <v>0</v>
      </c>
      <c r="Q61" s="256">
        <f>ROUND(E61*P61,2)</f>
        <v>0</v>
      </c>
      <c r="R61" s="256" t="s">
        <v>165</v>
      </c>
      <c r="S61" s="256" t="s">
        <v>119</v>
      </c>
      <c r="T61" s="257" t="s">
        <v>119</v>
      </c>
      <c r="U61" s="233">
        <v>0</v>
      </c>
      <c r="V61" s="233">
        <f>ROUND(E61*U61,2)</f>
        <v>0</v>
      </c>
      <c r="W61" s="233"/>
      <c r="X61" s="233" t="s">
        <v>166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167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7" t="s">
        <v>168</v>
      </c>
      <c r="D62" s="240"/>
      <c r="E62" s="241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8" t="s">
        <v>169</v>
      </c>
      <c r="D63" s="240"/>
      <c r="E63" s="241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2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8" t="s">
        <v>170</v>
      </c>
      <c r="D64" s="240"/>
      <c r="E64" s="241">
        <v>0.03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2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9" t="s">
        <v>171</v>
      </c>
      <c r="D65" s="242"/>
      <c r="E65" s="243">
        <v>0.03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3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7" t="s">
        <v>172</v>
      </c>
      <c r="D66" s="240"/>
      <c r="E66" s="241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3" t="s">
        <v>173</v>
      </c>
      <c r="D67" s="234"/>
      <c r="E67" s="235">
        <v>5.3999999999999999E-2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123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4" t="s">
        <v>125</v>
      </c>
      <c r="D68" s="236"/>
      <c r="E68" s="237">
        <v>5.3999999999999999E-2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1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5" t="s">
        <v>174</v>
      </c>
      <c r="D69" s="238"/>
      <c r="E69" s="239">
        <v>5.4000000000000003E-3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4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51">
        <v>12</v>
      </c>
      <c r="B70" s="252" t="s">
        <v>175</v>
      </c>
      <c r="C70" s="262" t="s">
        <v>176</v>
      </c>
      <c r="D70" s="253" t="s">
        <v>177</v>
      </c>
      <c r="E70" s="254">
        <v>1.5840000000000001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21</v>
      </c>
      <c r="M70" s="256">
        <f>G70*(1+L70/100)</f>
        <v>0</v>
      </c>
      <c r="N70" s="256">
        <v>0</v>
      </c>
      <c r="O70" s="256">
        <f>ROUND(E70*N70,2)</f>
        <v>0</v>
      </c>
      <c r="P70" s="256">
        <v>0</v>
      </c>
      <c r="Q70" s="256">
        <f>ROUND(E70*P70,2)</f>
        <v>0</v>
      </c>
      <c r="R70" s="256"/>
      <c r="S70" s="256" t="s">
        <v>119</v>
      </c>
      <c r="T70" s="257" t="s">
        <v>119</v>
      </c>
      <c r="U70" s="233">
        <v>1.7999999999999999E-2</v>
      </c>
      <c r="V70" s="233">
        <f>ROUND(E70*U70,2)</f>
        <v>0.03</v>
      </c>
      <c r="W70" s="233"/>
      <c r="X70" s="233" t="s">
        <v>120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121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3" t="s">
        <v>122</v>
      </c>
      <c r="D71" s="234"/>
      <c r="E71" s="235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3" t="s">
        <v>178</v>
      </c>
      <c r="D72" s="234"/>
      <c r="E72" s="235">
        <v>1.32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4" t="s">
        <v>125</v>
      </c>
      <c r="D73" s="236"/>
      <c r="E73" s="237">
        <v>1.32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1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5" t="s">
        <v>126</v>
      </c>
      <c r="D74" s="238"/>
      <c r="E74" s="239">
        <v>0.26400000000000001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4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51">
        <v>13</v>
      </c>
      <c r="B75" s="252" t="s">
        <v>179</v>
      </c>
      <c r="C75" s="262" t="s">
        <v>180</v>
      </c>
      <c r="D75" s="253" t="s">
        <v>177</v>
      </c>
      <c r="E75" s="254">
        <v>1.5840000000000001</v>
      </c>
      <c r="F75" s="255"/>
      <c r="G75" s="256">
        <f>ROUND(E75*F75,2)</f>
        <v>0</v>
      </c>
      <c r="H75" s="255"/>
      <c r="I75" s="256">
        <f>ROUND(E75*H75,2)</f>
        <v>0</v>
      </c>
      <c r="J75" s="255"/>
      <c r="K75" s="256">
        <f>ROUND(E75*J75,2)</f>
        <v>0</v>
      </c>
      <c r="L75" s="256">
        <v>21</v>
      </c>
      <c r="M75" s="256">
        <f>G75*(1+L75/100)</f>
        <v>0</v>
      </c>
      <c r="N75" s="256">
        <v>0</v>
      </c>
      <c r="O75" s="256">
        <f>ROUND(E75*N75,2)</f>
        <v>0</v>
      </c>
      <c r="P75" s="256">
        <v>0</v>
      </c>
      <c r="Q75" s="256">
        <f>ROUND(E75*P75,2)</f>
        <v>0</v>
      </c>
      <c r="R75" s="256"/>
      <c r="S75" s="256" t="s">
        <v>119</v>
      </c>
      <c r="T75" s="257" t="s">
        <v>119</v>
      </c>
      <c r="U75" s="233">
        <v>0.13</v>
      </c>
      <c r="V75" s="233">
        <f>ROUND(E75*U75,2)</f>
        <v>0.21</v>
      </c>
      <c r="W75" s="233"/>
      <c r="X75" s="233" t="s">
        <v>120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121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3" t="s">
        <v>122</v>
      </c>
      <c r="D76" s="234"/>
      <c r="E76" s="235"/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123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3" t="s">
        <v>178</v>
      </c>
      <c r="D77" s="234"/>
      <c r="E77" s="235">
        <v>1.32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4" t="s">
        <v>125</v>
      </c>
      <c r="D78" s="236"/>
      <c r="E78" s="237">
        <v>1.32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1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5" t="s">
        <v>126</v>
      </c>
      <c r="D79" s="238"/>
      <c r="E79" s="239">
        <v>0.26400000000000001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4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51">
        <v>14</v>
      </c>
      <c r="B80" s="252" t="s">
        <v>181</v>
      </c>
      <c r="C80" s="262" t="s">
        <v>182</v>
      </c>
      <c r="D80" s="253" t="s">
        <v>177</v>
      </c>
      <c r="E80" s="254">
        <v>1.5840000000000001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21</v>
      </c>
      <c r="M80" s="256">
        <f>G80*(1+L80/100)</f>
        <v>0</v>
      </c>
      <c r="N80" s="256">
        <v>0</v>
      </c>
      <c r="O80" s="256">
        <f>ROUND(E80*N80,2)</f>
        <v>0</v>
      </c>
      <c r="P80" s="256">
        <v>0</v>
      </c>
      <c r="Q80" s="256">
        <f>ROUND(E80*P80,2)</f>
        <v>0</v>
      </c>
      <c r="R80" s="256"/>
      <c r="S80" s="256" t="s">
        <v>119</v>
      </c>
      <c r="T80" s="257" t="s">
        <v>119</v>
      </c>
      <c r="U80" s="233">
        <v>0.09</v>
      </c>
      <c r="V80" s="233">
        <f>ROUND(E80*U80,2)</f>
        <v>0.14000000000000001</v>
      </c>
      <c r="W80" s="233"/>
      <c r="X80" s="233" t="s">
        <v>120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121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3" t="s">
        <v>183</v>
      </c>
      <c r="D81" s="234"/>
      <c r="E81" s="235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3" t="s">
        <v>184</v>
      </c>
      <c r="D82" s="234"/>
      <c r="E82" s="235">
        <v>1.5840000000000001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5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4" t="s">
        <v>125</v>
      </c>
      <c r="D83" s="236"/>
      <c r="E83" s="237">
        <v>1.5840000000000001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1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51">
        <v>15</v>
      </c>
      <c r="B84" s="252" t="s">
        <v>185</v>
      </c>
      <c r="C84" s="262" t="s">
        <v>186</v>
      </c>
      <c r="D84" s="253" t="s">
        <v>177</v>
      </c>
      <c r="E84" s="254">
        <v>1.5840000000000001</v>
      </c>
      <c r="F84" s="255"/>
      <c r="G84" s="256">
        <f>ROUND(E84*F84,2)</f>
        <v>0</v>
      </c>
      <c r="H84" s="255"/>
      <c r="I84" s="256">
        <f>ROUND(E84*H84,2)</f>
        <v>0</v>
      </c>
      <c r="J84" s="255"/>
      <c r="K84" s="256">
        <f>ROUND(E84*J84,2)</f>
        <v>0</v>
      </c>
      <c r="L84" s="256">
        <v>21</v>
      </c>
      <c r="M84" s="256">
        <f>G84*(1+L84/100)</f>
        <v>0</v>
      </c>
      <c r="N84" s="256">
        <v>0</v>
      </c>
      <c r="O84" s="256">
        <f>ROUND(E84*N84,2)</f>
        <v>0</v>
      </c>
      <c r="P84" s="256">
        <v>0</v>
      </c>
      <c r="Q84" s="256">
        <f>ROUND(E84*P84,2)</f>
        <v>0</v>
      </c>
      <c r="R84" s="256"/>
      <c r="S84" s="256" t="s">
        <v>119</v>
      </c>
      <c r="T84" s="257" t="s">
        <v>119</v>
      </c>
      <c r="U84" s="233">
        <v>0</v>
      </c>
      <c r="V84" s="233">
        <f>ROUND(E84*U84,2)</f>
        <v>0</v>
      </c>
      <c r="W84" s="233"/>
      <c r="X84" s="233" t="s">
        <v>120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121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183</v>
      </c>
      <c r="D85" s="234"/>
      <c r="E85" s="235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3" t="s">
        <v>184</v>
      </c>
      <c r="D86" s="234"/>
      <c r="E86" s="235">
        <v>1.5840000000000001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5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4" t="s">
        <v>125</v>
      </c>
      <c r="D87" s="236"/>
      <c r="E87" s="237">
        <v>1.5840000000000001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1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16</v>
      </c>
      <c r="B88" s="252" t="s">
        <v>187</v>
      </c>
      <c r="C88" s="262" t="s">
        <v>188</v>
      </c>
      <c r="D88" s="253" t="s">
        <v>177</v>
      </c>
      <c r="E88" s="254">
        <v>1.5840000000000001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0.06</v>
      </c>
      <c r="V88" s="233">
        <f>ROUND(E88*U88,2)</f>
        <v>0.1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183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184</v>
      </c>
      <c r="D90" s="234"/>
      <c r="E90" s="235">
        <v>1.5840000000000001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5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4" t="s">
        <v>125</v>
      </c>
      <c r="D91" s="236"/>
      <c r="E91" s="237">
        <v>1.5840000000000001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1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51">
        <v>17</v>
      </c>
      <c r="B92" s="252" t="s">
        <v>189</v>
      </c>
      <c r="C92" s="262" t="s">
        <v>190</v>
      </c>
      <c r="D92" s="253" t="s">
        <v>191</v>
      </c>
      <c r="E92" s="254">
        <v>4.752E-2</v>
      </c>
      <c r="F92" s="255"/>
      <c r="G92" s="256">
        <f>ROUND(E92*F92,2)</f>
        <v>0</v>
      </c>
      <c r="H92" s="255"/>
      <c r="I92" s="256">
        <f>ROUND(E92*H92,2)</f>
        <v>0</v>
      </c>
      <c r="J92" s="255"/>
      <c r="K92" s="256">
        <f>ROUND(E92*J92,2)</f>
        <v>0</v>
      </c>
      <c r="L92" s="256">
        <v>21</v>
      </c>
      <c r="M92" s="256">
        <f>G92*(1+L92/100)</f>
        <v>0</v>
      </c>
      <c r="N92" s="256">
        <v>1E-3</v>
      </c>
      <c r="O92" s="256">
        <f>ROUND(E92*N92,2)</f>
        <v>0</v>
      </c>
      <c r="P92" s="256">
        <v>0</v>
      </c>
      <c r="Q92" s="256">
        <f>ROUND(E92*P92,2)</f>
        <v>0</v>
      </c>
      <c r="R92" s="256" t="s">
        <v>165</v>
      </c>
      <c r="S92" s="256" t="s">
        <v>119</v>
      </c>
      <c r="T92" s="257" t="s">
        <v>119</v>
      </c>
      <c r="U92" s="233">
        <v>0</v>
      </c>
      <c r="V92" s="233">
        <f>ROUND(E92*U92,2)</f>
        <v>0</v>
      </c>
      <c r="W92" s="233"/>
      <c r="X92" s="233" t="s">
        <v>166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167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192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193</v>
      </c>
      <c r="D94" s="234"/>
      <c r="E94" s="235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194</v>
      </c>
      <c r="D95" s="234"/>
      <c r="E95" s="235">
        <v>4.752E-2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5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4" t="s">
        <v>125</v>
      </c>
      <c r="D96" s="236"/>
      <c r="E96" s="237">
        <v>4.752E-2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123</v>
      </c>
      <c r="AH96" s="214">
        <v>1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51">
        <v>18</v>
      </c>
      <c r="B97" s="252" t="s">
        <v>195</v>
      </c>
      <c r="C97" s="262" t="s">
        <v>196</v>
      </c>
      <c r="D97" s="253" t="s">
        <v>177</v>
      </c>
      <c r="E97" s="254">
        <v>1.5840000000000001</v>
      </c>
      <c r="F97" s="255"/>
      <c r="G97" s="256">
        <f>ROUND(E97*F97,2)</f>
        <v>0</v>
      </c>
      <c r="H97" s="255"/>
      <c r="I97" s="256">
        <f>ROUND(E97*H97,2)</f>
        <v>0</v>
      </c>
      <c r="J97" s="255"/>
      <c r="K97" s="256">
        <f>ROUND(E97*J97,2)</f>
        <v>0</v>
      </c>
      <c r="L97" s="256">
        <v>21</v>
      </c>
      <c r="M97" s="256">
        <f>G97*(1+L97/100)</f>
        <v>0</v>
      </c>
      <c r="N97" s="256">
        <v>0</v>
      </c>
      <c r="O97" s="256">
        <f>ROUND(E97*N97,2)</f>
        <v>0</v>
      </c>
      <c r="P97" s="256">
        <v>0</v>
      </c>
      <c r="Q97" s="256">
        <f>ROUND(E97*P97,2)</f>
        <v>0</v>
      </c>
      <c r="R97" s="256"/>
      <c r="S97" s="256" t="s">
        <v>119</v>
      </c>
      <c r="T97" s="257" t="s">
        <v>119</v>
      </c>
      <c r="U97" s="233">
        <v>1.0999999999999999E-2</v>
      </c>
      <c r="V97" s="233">
        <f>ROUND(E97*U97,2)</f>
        <v>0.02</v>
      </c>
      <c r="W97" s="233"/>
      <c r="X97" s="233" t="s">
        <v>120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121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183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184</v>
      </c>
      <c r="D99" s="234"/>
      <c r="E99" s="235">
        <v>1.5840000000000001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5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4" t="s">
        <v>125</v>
      </c>
      <c r="D100" s="236"/>
      <c r="E100" s="237">
        <v>1.5840000000000001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51">
        <v>19</v>
      </c>
      <c r="B101" s="252" t="s">
        <v>197</v>
      </c>
      <c r="C101" s="262" t="s">
        <v>198</v>
      </c>
      <c r="D101" s="253" t="s">
        <v>118</v>
      </c>
      <c r="E101" s="254">
        <v>2.376E-2</v>
      </c>
      <c r="F101" s="255"/>
      <c r="G101" s="256">
        <f>ROUND(E101*F101,2)</f>
        <v>0</v>
      </c>
      <c r="H101" s="255"/>
      <c r="I101" s="256">
        <f>ROUND(E101*H101,2)</f>
        <v>0</v>
      </c>
      <c r="J101" s="255"/>
      <c r="K101" s="256">
        <f>ROUND(E101*J101,2)</f>
        <v>0</v>
      </c>
      <c r="L101" s="256">
        <v>21</v>
      </c>
      <c r="M101" s="256">
        <f>G101*(1+L101/100)</f>
        <v>0</v>
      </c>
      <c r="N101" s="256">
        <v>0</v>
      </c>
      <c r="O101" s="256">
        <f>ROUND(E101*N101,2)</f>
        <v>0</v>
      </c>
      <c r="P101" s="256">
        <v>0</v>
      </c>
      <c r="Q101" s="256">
        <f>ROUND(E101*P101,2)</f>
        <v>0</v>
      </c>
      <c r="R101" s="256"/>
      <c r="S101" s="256" t="s">
        <v>119</v>
      </c>
      <c r="T101" s="257" t="s">
        <v>119</v>
      </c>
      <c r="U101" s="233">
        <v>0.26</v>
      </c>
      <c r="V101" s="233">
        <f>ROUND(E101*U101,2)</f>
        <v>0.01</v>
      </c>
      <c r="W101" s="233"/>
      <c r="X101" s="233" t="s">
        <v>120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121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3" t="s">
        <v>183</v>
      </c>
      <c r="D102" s="234"/>
      <c r="E102" s="235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123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199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200</v>
      </c>
      <c r="D104" s="234"/>
      <c r="E104" s="235">
        <v>2.376E-2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125</v>
      </c>
      <c r="D105" s="236"/>
      <c r="E105" s="237">
        <v>2.376E-2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20</v>
      </c>
      <c r="B106" s="252" t="s">
        <v>201</v>
      </c>
      <c r="C106" s="262" t="s">
        <v>202</v>
      </c>
      <c r="D106" s="253" t="s">
        <v>118</v>
      </c>
      <c r="E106" s="254">
        <v>3.1700000000000001E-3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119</v>
      </c>
      <c r="T106" s="257" t="s">
        <v>119</v>
      </c>
      <c r="U106" s="233">
        <v>4.9870000000000001</v>
      </c>
      <c r="V106" s="233">
        <f>ROUND(E106*U106,2)</f>
        <v>0.02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183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203</v>
      </c>
      <c r="D108" s="234"/>
      <c r="E108" s="235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3" t="s">
        <v>204</v>
      </c>
      <c r="D109" s="234"/>
      <c r="E109" s="235">
        <v>3.1700000000000001E-3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5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4" t="s">
        <v>125</v>
      </c>
      <c r="D110" s="236"/>
      <c r="E110" s="237">
        <v>3.1700000000000001E-3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123</v>
      </c>
      <c r="AH110" s="214">
        <v>1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45" t="s">
        <v>114</v>
      </c>
      <c r="B111" s="246" t="s">
        <v>73</v>
      </c>
      <c r="C111" s="261" t="s">
        <v>74</v>
      </c>
      <c r="D111" s="247"/>
      <c r="E111" s="248"/>
      <c r="F111" s="249"/>
      <c r="G111" s="249">
        <f>SUMIF(AG112:AG126,"&lt;&gt;NOR",G112:G126)</f>
        <v>0</v>
      </c>
      <c r="H111" s="249"/>
      <c r="I111" s="249">
        <f>SUM(I112:I126)</f>
        <v>0</v>
      </c>
      <c r="J111" s="249"/>
      <c r="K111" s="249">
        <f>SUM(K112:K126)</f>
        <v>0</v>
      </c>
      <c r="L111" s="249"/>
      <c r="M111" s="249">
        <f>SUM(M112:M126)</f>
        <v>0</v>
      </c>
      <c r="N111" s="249"/>
      <c r="O111" s="249">
        <f>SUM(O112:O126)</f>
        <v>0.77</v>
      </c>
      <c r="P111" s="249"/>
      <c r="Q111" s="249">
        <f>SUM(Q112:Q126)</f>
        <v>0</v>
      </c>
      <c r="R111" s="249"/>
      <c r="S111" s="249"/>
      <c r="T111" s="250"/>
      <c r="U111" s="244"/>
      <c r="V111" s="244">
        <f>SUM(V112:V126)</f>
        <v>1.6300000000000001</v>
      </c>
      <c r="W111" s="244"/>
      <c r="X111" s="244"/>
      <c r="AG111" t="s">
        <v>115</v>
      </c>
    </row>
    <row r="112" spans="1:60" outlineLevel="1" x14ac:dyDescent="0.2">
      <c r="A112" s="251">
        <v>21</v>
      </c>
      <c r="B112" s="252" t="s">
        <v>205</v>
      </c>
      <c r="C112" s="262" t="s">
        <v>206</v>
      </c>
      <c r="D112" s="253" t="s">
        <v>207</v>
      </c>
      <c r="E112" s="254">
        <v>2</v>
      </c>
      <c r="F112" s="255"/>
      <c r="G112" s="256">
        <f>ROUND(E112*F112,2)</f>
        <v>0</v>
      </c>
      <c r="H112" s="255"/>
      <c r="I112" s="256">
        <f>ROUND(E112*H112,2)</f>
        <v>0</v>
      </c>
      <c r="J112" s="255"/>
      <c r="K112" s="256">
        <f>ROUND(E112*J112,2)</f>
        <v>0</v>
      </c>
      <c r="L112" s="256">
        <v>21</v>
      </c>
      <c r="M112" s="256">
        <f>G112*(1+L112/100)</f>
        <v>0</v>
      </c>
      <c r="N112" s="256">
        <v>1.6299999999999999E-3</v>
      </c>
      <c r="O112" s="256">
        <f>ROUND(E112*N112,2)</f>
        <v>0</v>
      </c>
      <c r="P112" s="256">
        <v>0</v>
      </c>
      <c r="Q112" s="256">
        <f>ROUND(E112*P112,2)</f>
        <v>0</v>
      </c>
      <c r="R112" s="256"/>
      <c r="S112" s="256" t="s">
        <v>119</v>
      </c>
      <c r="T112" s="257" t="s">
        <v>119</v>
      </c>
      <c r="U112" s="233">
        <v>0.4</v>
      </c>
      <c r="V112" s="233">
        <f>ROUND(E112*U112,2)</f>
        <v>0.8</v>
      </c>
      <c r="W112" s="233"/>
      <c r="X112" s="233" t="s">
        <v>120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135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208</v>
      </c>
      <c r="D113" s="234"/>
      <c r="E113" s="235">
        <v>2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22</v>
      </c>
      <c r="B114" s="252" t="s">
        <v>209</v>
      </c>
      <c r="C114" s="262" t="s">
        <v>210</v>
      </c>
      <c r="D114" s="253" t="s">
        <v>118</v>
      </c>
      <c r="E114" s="254">
        <v>0.29699999999999999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2.5249999999999999</v>
      </c>
      <c r="O114" s="256">
        <f>ROUND(E114*N114,2)</f>
        <v>0.75</v>
      </c>
      <c r="P114" s="256">
        <v>0</v>
      </c>
      <c r="Q114" s="256">
        <f>ROUND(E114*P114,2)</f>
        <v>0</v>
      </c>
      <c r="R114" s="256"/>
      <c r="S114" s="256" t="s">
        <v>119</v>
      </c>
      <c r="T114" s="257" t="s">
        <v>119</v>
      </c>
      <c r="U114" s="233">
        <v>0.47699999999999998</v>
      </c>
      <c r="V114" s="233">
        <f>ROUND(E114*U114,2)</f>
        <v>0.14000000000000001</v>
      </c>
      <c r="W114" s="233"/>
      <c r="X114" s="233" t="s">
        <v>120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135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6" t="s">
        <v>211</v>
      </c>
      <c r="D115" s="259"/>
      <c r="E115" s="259"/>
      <c r="F115" s="259"/>
      <c r="G115" s="259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147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212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213</v>
      </c>
      <c r="D117" s="234"/>
      <c r="E117" s="235">
        <v>0.27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125</v>
      </c>
      <c r="D118" s="236"/>
      <c r="E118" s="237">
        <v>0.27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5" t="s">
        <v>214</v>
      </c>
      <c r="D119" s="238"/>
      <c r="E119" s="239">
        <v>2.7E-2</v>
      </c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123</v>
      </c>
      <c r="AH119" s="214">
        <v>4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51">
        <v>23</v>
      </c>
      <c r="B120" s="252" t="s">
        <v>215</v>
      </c>
      <c r="C120" s="262" t="s">
        <v>216</v>
      </c>
      <c r="D120" s="253" t="s">
        <v>177</v>
      </c>
      <c r="E120" s="254">
        <v>0.50600000000000001</v>
      </c>
      <c r="F120" s="255"/>
      <c r="G120" s="256">
        <f>ROUND(E120*F120,2)</f>
        <v>0</v>
      </c>
      <c r="H120" s="255"/>
      <c r="I120" s="256">
        <f>ROUND(E120*H120,2)</f>
        <v>0</v>
      </c>
      <c r="J120" s="255"/>
      <c r="K120" s="256">
        <f>ROUND(E120*J120,2)</f>
        <v>0</v>
      </c>
      <c r="L120" s="256">
        <v>21</v>
      </c>
      <c r="M120" s="256">
        <f>G120*(1+L120/100)</f>
        <v>0</v>
      </c>
      <c r="N120" s="256">
        <v>3.9199999999999999E-2</v>
      </c>
      <c r="O120" s="256">
        <f>ROUND(E120*N120,2)</f>
        <v>0.02</v>
      </c>
      <c r="P120" s="256">
        <v>0</v>
      </c>
      <c r="Q120" s="256">
        <f>ROUND(E120*P120,2)</f>
        <v>0</v>
      </c>
      <c r="R120" s="256"/>
      <c r="S120" s="256" t="s">
        <v>119</v>
      </c>
      <c r="T120" s="257" t="s">
        <v>119</v>
      </c>
      <c r="U120" s="233">
        <v>1.05</v>
      </c>
      <c r="V120" s="233">
        <f>ROUND(E120*U120,2)</f>
        <v>0.53</v>
      </c>
      <c r="W120" s="233"/>
      <c r="X120" s="233" t="s">
        <v>120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135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212</v>
      </c>
      <c r="D121" s="234"/>
      <c r="E121" s="235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3" t="s">
        <v>217</v>
      </c>
      <c r="D122" s="234"/>
      <c r="E122" s="235">
        <v>0.50600000000000001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24</v>
      </c>
      <c r="B123" s="252" t="s">
        <v>218</v>
      </c>
      <c r="C123" s="262" t="s">
        <v>219</v>
      </c>
      <c r="D123" s="253" t="s">
        <v>177</v>
      </c>
      <c r="E123" s="254">
        <v>0.50600000000000001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0</v>
      </c>
      <c r="O123" s="256">
        <f>ROUND(E123*N123,2)</f>
        <v>0</v>
      </c>
      <c r="P123" s="256">
        <v>0</v>
      </c>
      <c r="Q123" s="256">
        <f>ROUND(E123*P123,2)</f>
        <v>0</v>
      </c>
      <c r="R123" s="256"/>
      <c r="S123" s="256" t="s">
        <v>119</v>
      </c>
      <c r="T123" s="257" t="s">
        <v>119</v>
      </c>
      <c r="U123" s="233">
        <v>0.32</v>
      </c>
      <c r="V123" s="233">
        <f>ROUND(E123*U123,2)</f>
        <v>0.16</v>
      </c>
      <c r="W123" s="233"/>
      <c r="X123" s="233" t="s">
        <v>120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135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6" t="s">
        <v>220</v>
      </c>
      <c r="D124" s="259"/>
      <c r="E124" s="259"/>
      <c r="F124" s="259"/>
      <c r="G124" s="259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147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221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222</v>
      </c>
      <c r="D126" s="234"/>
      <c r="E126" s="235">
        <v>0.50600000000000001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45" t="s">
        <v>114</v>
      </c>
      <c r="B127" s="246" t="s">
        <v>75</v>
      </c>
      <c r="C127" s="261" t="s">
        <v>76</v>
      </c>
      <c r="D127" s="247"/>
      <c r="E127" s="248"/>
      <c r="F127" s="249"/>
      <c r="G127" s="249">
        <f>SUMIF(AG128:AG141,"&lt;&gt;NOR",G128:G141)</f>
        <v>0</v>
      </c>
      <c r="H127" s="249"/>
      <c r="I127" s="249">
        <f>SUM(I128:I141)</f>
        <v>0</v>
      </c>
      <c r="J127" s="249"/>
      <c r="K127" s="249">
        <f>SUM(K128:K141)</f>
        <v>0</v>
      </c>
      <c r="L127" s="249"/>
      <c r="M127" s="249">
        <f>SUM(M128:M141)</f>
        <v>0</v>
      </c>
      <c r="N127" s="249"/>
      <c r="O127" s="249">
        <f>SUM(O128:O141)</f>
        <v>0.36</v>
      </c>
      <c r="P127" s="249"/>
      <c r="Q127" s="249">
        <f>SUM(Q128:Q141)</f>
        <v>0</v>
      </c>
      <c r="R127" s="249"/>
      <c r="S127" s="249"/>
      <c r="T127" s="250"/>
      <c r="U127" s="244"/>
      <c r="V127" s="244">
        <f>SUM(V128:V141)</f>
        <v>2.2199999999999998</v>
      </c>
      <c r="W127" s="244"/>
      <c r="X127" s="244"/>
      <c r="AG127" t="s">
        <v>115</v>
      </c>
    </row>
    <row r="128" spans="1:60" outlineLevel="1" x14ac:dyDescent="0.2">
      <c r="A128" s="251">
        <v>25</v>
      </c>
      <c r="B128" s="252" t="s">
        <v>223</v>
      </c>
      <c r="C128" s="262" t="s">
        <v>224</v>
      </c>
      <c r="D128" s="253" t="s">
        <v>177</v>
      </c>
      <c r="E128" s="254">
        <v>0.7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7.3899999999999993E-2</v>
      </c>
      <c r="O128" s="256">
        <f>ROUND(E128*N128,2)</f>
        <v>0.05</v>
      </c>
      <c r="P128" s="256">
        <v>0</v>
      </c>
      <c r="Q128" s="256">
        <f>ROUND(E128*P128,2)</f>
        <v>0</v>
      </c>
      <c r="R128" s="256"/>
      <c r="S128" s="256" t="s">
        <v>119</v>
      </c>
      <c r="T128" s="257" t="s">
        <v>119</v>
      </c>
      <c r="U128" s="233">
        <v>0.45200000000000001</v>
      </c>
      <c r="V128" s="233">
        <f>ROUND(E128*U128,2)</f>
        <v>0.32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225</v>
      </c>
      <c r="D129" s="234"/>
      <c r="E129" s="235">
        <v>1</v>
      </c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226</v>
      </c>
      <c r="D130" s="234"/>
      <c r="E130" s="235">
        <v>-0.3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51">
        <v>26</v>
      </c>
      <c r="B131" s="252" t="s">
        <v>227</v>
      </c>
      <c r="C131" s="262" t="s">
        <v>228</v>
      </c>
      <c r="D131" s="253" t="s">
        <v>177</v>
      </c>
      <c r="E131" s="254">
        <v>0.77</v>
      </c>
      <c r="F131" s="255"/>
      <c r="G131" s="256">
        <f>ROUND(E131*F131,2)</f>
        <v>0</v>
      </c>
      <c r="H131" s="255"/>
      <c r="I131" s="256">
        <f>ROUND(E131*H131,2)</f>
        <v>0</v>
      </c>
      <c r="J131" s="255"/>
      <c r="K131" s="256">
        <f>ROUND(E131*J131,2)</f>
        <v>0</v>
      </c>
      <c r="L131" s="256">
        <v>21</v>
      </c>
      <c r="M131" s="256">
        <f>G131*(1+L131/100)</f>
        <v>0</v>
      </c>
      <c r="N131" s="256">
        <v>0.13100000000000001</v>
      </c>
      <c r="O131" s="256">
        <f>ROUND(E131*N131,2)</f>
        <v>0.1</v>
      </c>
      <c r="P131" s="256">
        <v>0</v>
      </c>
      <c r="Q131" s="256">
        <f>ROUND(E131*P131,2)</f>
        <v>0</v>
      </c>
      <c r="R131" s="256" t="s">
        <v>165</v>
      </c>
      <c r="S131" s="256" t="s">
        <v>119</v>
      </c>
      <c r="T131" s="257" t="s">
        <v>119</v>
      </c>
      <c r="U131" s="233">
        <v>0</v>
      </c>
      <c r="V131" s="233">
        <f>ROUND(E131*U131,2)</f>
        <v>0</v>
      </c>
      <c r="W131" s="233"/>
      <c r="X131" s="233" t="s">
        <v>166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167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3" t="s">
        <v>225</v>
      </c>
      <c r="D132" s="234"/>
      <c r="E132" s="235">
        <v>1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3" t="s">
        <v>226</v>
      </c>
      <c r="D133" s="234"/>
      <c r="E133" s="235">
        <v>-0.3</v>
      </c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123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4" t="s">
        <v>125</v>
      </c>
      <c r="D134" s="236"/>
      <c r="E134" s="237">
        <v>0.7</v>
      </c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>
        <v>1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5" t="s">
        <v>174</v>
      </c>
      <c r="D135" s="238"/>
      <c r="E135" s="239">
        <v>7.0000000000000007E-2</v>
      </c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4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51">
        <v>27</v>
      </c>
      <c r="B136" s="252" t="s">
        <v>229</v>
      </c>
      <c r="C136" s="262" t="s">
        <v>230</v>
      </c>
      <c r="D136" s="253" t="s">
        <v>177</v>
      </c>
      <c r="E136" s="254">
        <v>0.7</v>
      </c>
      <c r="F136" s="255"/>
      <c r="G136" s="256">
        <f>ROUND(E136*F136,2)</f>
        <v>0</v>
      </c>
      <c r="H136" s="255"/>
      <c r="I136" s="256">
        <f>ROUND(E136*H136,2)</f>
        <v>0</v>
      </c>
      <c r="J136" s="255"/>
      <c r="K136" s="256">
        <f>ROUND(E136*J136,2)</f>
        <v>0</v>
      </c>
      <c r="L136" s="256">
        <v>21</v>
      </c>
      <c r="M136" s="256">
        <f>G136*(1+L136/100)</f>
        <v>0</v>
      </c>
      <c r="N136" s="256">
        <v>0.30360999999999999</v>
      </c>
      <c r="O136" s="256">
        <f>ROUND(E136*N136,2)</f>
        <v>0.21</v>
      </c>
      <c r="P136" s="256">
        <v>0</v>
      </c>
      <c r="Q136" s="256">
        <f>ROUND(E136*P136,2)</f>
        <v>0</v>
      </c>
      <c r="R136" s="256"/>
      <c r="S136" s="256" t="s">
        <v>119</v>
      </c>
      <c r="T136" s="257" t="s">
        <v>119</v>
      </c>
      <c r="U136" s="233">
        <v>1.6E-2</v>
      </c>
      <c r="V136" s="233">
        <f>ROUND(E136*U136,2)</f>
        <v>0.01</v>
      </c>
      <c r="W136" s="233"/>
      <c r="X136" s="233" t="s">
        <v>120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121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3" t="s">
        <v>225</v>
      </c>
      <c r="D137" s="234"/>
      <c r="E137" s="235">
        <v>1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123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3" t="s">
        <v>226</v>
      </c>
      <c r="D138" s="234"/>
      <c r="E138" s="235">
        <v>-0.3</v>
      </c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  <c r="Q138" s="233"/>
      <c r="R138" s="233"/>
      <c r="S138" s="233"/>
      <c r="T138" s="233"/>
      <c r="U138" s="233"/>
      <c r="V138" s="233"/>
      <c r="W138" s="233"/>
      <c r="X138" s="23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51">
        <v>28</v>
      </c>
      <c r="B139" s="252" t="s">
        <v>231</v>
      </c>
      <c r="C139" s="262" t="s">
        <v>232</v>
      </c>
      <c r="D139" s="253" t="s">
        <v>233</v>
      </c>
      <c r="E139" s="254">
        <v>4.5999999999999996</v>
      </c>
      <c r="F139" s="255"/>
      <c r="G139" s="256">
        <f>ROUND(E139*F139,2)</f>
        <v>0</v>
      </c>
      <c r="H139" s="255"/>
      <c r="I139" s="256">
        <f>ROUND(E139*H139,2)</f>
        <v>0</v>
      </c>
      <c r="J139" s="255"/>
      <c r="K139" s="256">
        <f>ROUND(E139*J139,2)</f>
        <v>0</v>
      </c>
      <c r="L139" s="256">
        <v>21</v>
      </c>
      <c r="M139" s="256">
        <f>G139*(1+L139/100)</f>
        <v>0</v>
      </c>
      <c r="N139" s="256">
        <v>3.3E-4</v>
      </c>
      <c r="O139" s="256">
        <f>ROUND(E139*N139,2)</f>
        <v>0</v>
      </c>
      <c r="P139" s="256">
        <v>0</v>
      </c>
      <c r="Q139" s="256">
        <f>ROUND(E139*P139,2)</f>
        <v>0</v>
      </c>
      <c r="R139" s="256"/>
      <c r="S139" s="256" t="s">
        <v>119</v>
      </c>
      <c r="T139" s="257" t="s">
        <v>119</v>
      </c>
      <c r="U139" s="233">
        <v>0.41</v>
      </c>
      <c r="V139" s="233">
        <f>ROUND(E139*U139,2)</f>
        <v>1.89</v>
      </c>
      <c r="W139" s="233"/>
      <c r="X139" s="233" t="s">
        <v>120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121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3" t="s">
        <v>234</v>
      </c>
      <c r="D140" s="234"/>
      <c r="E140" s="235">
        <v>3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123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3" t="s">
        <v>235</v>
      </c>
      <c r="D141" s="234"/>
      <c r="E141" s="235">
        <v>1.6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123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x14ac:dyDescent="0.2">
      <c r="A142" s="245" t="s">
        <v>114</v>
      </c>
      <c r="B142" s="246" t="s">
        <v>77</v>
      </c>
      <c r="C142" s="261" t="s">
        <v>78</v>
      </c>
      <c r="D142" s="247"/>
      <c r="E142" s="248"/>
      <c r="F142" s="249"/>
      <c r="G142" s="249">
        <f>SUMIF(AG143:AG163,"&lt;&gt;NOR",G143:G163)</f>
        <v>0</v>
      </c>
      <c r="H142" s="249"/>
      <c r="I142" s="249">
        <f>SUM(I143:I163)</f>
        <v>0</v>
      </c>
      <c r="J142" s="249"/>
      <c r="K142" s="249">
        <f>SUM(K143:K163)</f>
        <v>0</v>
      </c>
      <c r="L142" s="249"/>
      <c r="M142" s="249">
        <f>SUM(M143:M163)</f>
        <v>0</v>
      </c>
      <c r="N142" s="249"/>
      <c r="O142" s="249">
        <f>SUM(O143:O163)</f>
        <v>1.69</v>
      </c>
      <c r="P142" s="249"/>
      <c r="Q142" s="249">
        <f>SUM(Q143:Q163)</f>
        <v>0</v>
      </c>
      <c r="R142" s="249"/>
      <c r="S142" s="249"/>
      <c r="T142" s="250"/>
      <c r="U142" s="244"/>
      <c r="V142" s="244">
        <f>SUM(V143:V163)</f>
        <v>3.16</v>
      </c>
      <c r="W142" s="244"/>
      <c r="X142" s="244"/>
      <c r="AG142" t="s">
        <v>115</v>
      </c>
    </row>
    <row r="143" spans="1:60" ht="22.5" outlineLevel="1" x14ac:dyDescent="0.2">
      <c r="A143" s="251">
        <v>29</v>
      </c>
      <c r="B143" s="252" t="s">
        <v>236</v>
      </c>
      <c r="C143" s="262" t="s">
        <v>237</v>
      </c>
      <c r="D143" s="253" t="s">
        <v>233</v>
      </c>
      <c r="E143" s="254">
        <v>3.4</v>
      </c>
      <c r="F143" s="255"/>
      <c r="G143" s="256">
        <f>ROUND(E143*F143,2)</f>
        <v>0</v>
      </c>
      <c r="H143" s="255"/>
      <c r="I143" s="256">
        <f>ROUND(E143*H143,2)</f>
        <v>0</v>
      </c>
      <c r="J143" s="255"/>
      <c r="K143" s="256">
        <f>ROUND(E143*J143,2)</f>
        <v>0</v>
      </c>
      <c r="L143" s="256">
        <v>21</v>
      </c>
      <c r="M143" s="256">
        <f>G143*(1+L143/100)</f>
        <v>0</v>
      </c>
      <c r="N143" s="256">
        <v>0.24357999999999999</v>
      </c>
      <c r="O143" s="256">
        <f>ROUND(E143*N143,2)</f>
        <v>0.83</v>
      </c>
      <c r="P143" s="256">
        <v>0</v>
      </c>
      <c r="Q143" s="256">
        <f>ROUND(E143*P143,2)</f>
        <v>0</v>
      </c>
      <c r="R143" s="256"/>
      <c r="S143" s="256" t="s">
        <v>119</v>
      </c>
      <c r="T143" s="257" t="s">
        <v>119</v>
      </c>
      <c r="U143" s="233">
        <v>0.33704000000000001</v>
      </c>
      <c r="V143" s="233">
        <f>ROUND(E143*U143,2)</f>
        <v>1.1499999999999999</v>
      </c>
      <c r="W143" s="233"/>
      <c r="X143" s="233" t="s">
        <v>120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121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3" t="s">
        <v>238</v>
      </c>
      <c r="D144" s="234"/>
      <c r="E144" s="235"/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123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3" t="s">
        <v>239</v>
      </c>
      <c r="D145" s="234"/>
      <c r="E145" s="235">
        <v>3.4</v>
      </c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123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51">
        <v>30</v>
      </c>
      <c r="B146" s="252" t="s">
        <v>240</v>
      </c>
      <c r="C146" s="262" t="s">
        <v>241</v>
      </c>
      <c r="D146" s="253" t="s">
        <v>118</v>
      </c>
      <c r="E146" s="254">
        <v>0.34</v>
      </c>
      <c r="F146" s="255"/>
      <c r="G146" s="256">
        <f>ROUND(E146*F146,2)</f>
        <v>0</v>
      </c>
      <c r="H146" s="255"/>
      <c r="I146" s="256">
        <f>ROUND(E146*H146,2)</f>
        <v>0</v>
      </c>
      <c r="J146" s="255"/>
      <c r="K146" s="256">
        <f>ROUND(E146*J146,2)</f>
        <v>0</v>
      </c>
      <c r="L146" s="256">
        <v>21</v>
      </c>
      <c r="M146" s="256">
        <f>G146*(1+L146/100)</f>
        <v>0</v>
      </c>
      <c r="N146" s="256">
        <v>2.5249999999999999</v>
      </c>
      <c r="O146" s="256">
        <f>ROUND(E146*N146,2)</f>
        <v>0.86</v>
      </c>
      <c r="P146" s="256">
        <v>0</v>
      </c>
      <c r="Q146" s="256">
        <f>ROUND(E146*P146,2)</f>
        <v>0</v>
      </c>
      <c r="R146" s="256"/>
      <c r="S146" s="256" t="s">
        <v>119</v>
      </c>
      <c r="T146" s="257" t="s">
        <v>119</v>
      </c>
      <c r="U146" s="233">
        <v>1.4419999999999999</v>
      </c>
      <c r="V146" s="233">
        <f>ROUND(E146*U146,2)</f>
        <v>0.49</v>
      </c>
      <c r="W146" s="233"/>
      <c r="X146" s="233" t="s">
        <v>120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121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3" t="s">
        <v>242</v>
      </c>
      <c r="D147" s="234"/>
      <c r="E147" s="235"/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  <c r="P147" s="233"/>
      <c r="Q147" s="233"/>
      <c r="R147" s="233"/>
      <c r="S147" s="233"/>
      <c r="T147" s="233"/>
      <c r="U147" s="233"/>
      <c r="V147" s="233"/>
      <c r="W147" s="233"/>
      <c r="X147" s="23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123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3" t="s">
        <v>243</v>
      </c>
      <c r="D148" s="234"/>
      <c r="E148" s="235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244</v>
      </c>
      <c r="D149" s="234"/>
      <c r="E149" s="235">
        <v>0.34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123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51">
        <v>31</v>
      </c>
      <c r="B150" s="252" t="s">
        <v>245</v>
      </c>
      <c r="C150" s="262" t="s">
        <v>246</v>
      </c>
      <c r="D150" s="253" t="s">
        <v>177</v>
      </c>
      <c r="E150" s="254">
        <v>2.7</v>
      </c>
      <c r="F150" s="255"/>
      <c r="G150" s="256">
        <f>ROUND(E150*F150,2)</f>
        <v>0</v>
      </c>
      <c r="H150" s="255"/>
      <c r="I150" s="256">
        <f>ROUND(E150*H150,2)</f>
        <v>0</v>
      </c>
      <c r="J150" s="255"/>
      <c r="K150" s="256">
        <f>ROUND(E150*J150,2)</f>
        <v>0</v>
      </c>
      <c r="L150" s="256">
        <v>21</v>
      </c>
      <c r="M150" s="256">
        <f>G150*(1+L150/100)</f>
        <v>0</v>
      </c>
      <c r="N150" s="256">
        <v>0</v>
      </c>
      <c r="O150" s="256">
        <f>ROUND(E150*N150,2)</f>
        <v>0</v>
      </c>
      <c r="P150" s="256">
        <v>0</v>
      </c>
      <c r="Q150" s="256">
        <f>ROUND(E150*P150,2)</f>
        <v>0</v>
      </c>
      <c r="R150" s="256"/>
      <c r="S150" s="256" t="s">
        <v>119</v>
      </c>
      <c r="T150" s="257" t="s">
        <v>119</v>
      </c>
      <c r="U150" s="233">
        <v>0.125</v>
      </c>
      <c r="V150" s="233">
        <f>ROUND(E150*U150,2)</f>
        <v>0.34</v>
      </c>
      <c r="W150" s="233"/>
      <c r="X150" s="233" t="s">
        <v>120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121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3" t="s">
        <v>247</v>
      </c>
      <c r="D151" s="234"/>
      <c r="E151" s="235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33"/>
      <c r="V151" s="233"/>
      <c r="W151" s="233"/>
      <c r="X151" s="23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123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3" t="s">
        <v>248</v>
      </c>
      <c r="D152" s="234"/>
      <c r="E152" s="235">
        <v>2.7</v>
      </c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123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51">
        <v>32</v>
      </c>
      <c r="B153" s="252" t="s">
        <v>249</v>
      </c>
      <c r="C153" s="262" t="s">
        <v>250</v>
      </c>
      <c r="D153" s="253" t="s">
        <v>177</v>
      </c>
      <c r="E153" s="254">
        <v>2.7</v>
      </c>
      <c r="F153" s="255"/>
      <c r="G153" s="256">
        <f>ROUND(E153*F153,2)</f>
        <v>0</v>
      </c>
      <c r="H153" s="255"/>
      <c r="I153" s="256">
        <f>ROUND(E153*H153,2)</f>
        <v>0</v>
      </c>
      <c r="J153" s="255"/>
      <c r="K153" s="256">
        <f>ROUND(E153*J153,2)</f>
        <v>0</v>
      </c>
      <c r="L153" s="256">
        <v>21</v>
      </c>
      <c r="M153" s="256">
        <f>G153*(1+L153/100)</f>
        <v>0</v>
      </c>
      <c r="N153" s="256">
        <v>7.6000000000000004E-4</v>
      </c>
      <c r="O153" s="256">
        <f>ROUND(E153*N153,2)</f>
        <v>0</v>
      </c>
      <c r="P153" s="256">
        <v>0</v>
      </c>
      <c r="Q153" s="256">
        <f>ROUND(E153*P153,2)</f>
        <v>0</v>
      </c>
      <c r="R153" s="256"/>
      <c r="S153" s="256" t="s">
        <v>119</v>
      </c>
      <c r="T153" s="257" t="s">
        <v>119</v>
      </c>
      <c r="U153" s="233">
        <v>0.311</v>
      </c>
      <c r="V153" s="233">
        <f>ROUND(E153*U153,2)</f>
        <v>0.84</v>
      </c>
      <c r="W153" s="233"/>
      <c r="X153" s="233" t="s">
        <v>120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121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3" t="s">
        <v>247</v>
      </c>
      <c r="D154" s="234"/>
      <c r="E154" s="235"/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3"/>
      <c r="V154" s="233"/>
      <c r="W154" s="233"/>
      <c r="X154" s="23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123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3" t="s">
        <v>248</v>
      </c>
      <c r="D155" s="234"/>
      <c r="E155" s="235">
        <v>2.7</v>
      </c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  <c r="P155" s="233"/>
      <c r="Q155" s="233"/>
      <c r="R155" s="233"/>
      <c r="S155" s="233"/>
      <c r="T155" s="233"/>
      <c r="U155" s="233"/>
      <c r="V155" s="233"/>
      <c r="W155" s="233"/>
      <c r="X155" s="23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123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51">
        <v>33</v>
      </c>
      <c r="B156" s="252" t="s">
        <v>251</v>
      </c>
      <c r="C156" s="262" t="s">
        <v>252</v>
      </c>
      <c r="D156" s="253" t="s">
        <v>233</v>
      </c>
      <c r="E156" s="254">
        <v>10</v>
      </c>
      <c r="F156" s="255"/>
      <c r="G156" s="256">
        <f>ROUND(E156*F156,2)</f>
        <v>0</v>
      </c>
      <c r="H156" s="255"/>
      <c r="I156" s="256">
        <f>ROUND(E156*H156,2)</f>
        <v>0</v>
      </c>
      <c r="J156" s="255"/>
      <c r="K156" s="256">
        <f>ROUND(E156*J156,2)</f>
        <v>0</v>
      </c>
      <c r="L156" s="256">
        <v>21</v>
      </c>
      <c r="M156" s="256">
        <f>G156*(1+L156/100)</f>
        <v>0</v>
      </c>
      <c r="N156" s="256">
        <v>0</v>
      </c>
      <c r="O156" s="256">
        <f>ROUND(E156*N156,2)</f>
        <v>0</v>
      </c>
      <c r="P156" s="256">
        <v>0</v>
      </c>
      <c r="Q156" s="256">
        <f>ROUND(E156*P156,2)</f>
        <v>0</v>
      </c>
      <c r="R156" s="256"/>
      <c r="S156" s="256" t="s">
        <v>119</v>
      </c>
      <c r="T156" s="257" t="s">
        <v>119</v>
      </c>
      <c r="U156" s="233">
        <v>1.2E-2</v>
      </c>
      <c r="V156" s="233">
        <f>ROUND(E156*U156,2)</f>
        <v>0.12</v>
      </c>
      <c r="W156" s="233"/>
      <c r="X156" s="233" t="s">
        <v>120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121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3" t="s">
        <v>253</v>
      </c>
      <c r="D157" s="234"/>
      <c r="E157" s="235"/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123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3" t="s">
        <v>254</v>
      </c>
      <c r="D158" s="234"/>
      <c r="E158" s="235"/>
      <c r="F158" s="233"/>
      <c r="G158" s="233"/>
      <c r="H158" s="233"/>
      <c r="I158" s="233"/>
      <c r="J158" s="233"/>
      <c r="K158" s="233"/>
      <c r="L158" s="233"/>
      <c r="M158" s="233"/>
      <c r="N158" s="233"/>
      <c r="O158" s="233"/>
      <c r="P158" s="233"/>
      <c r="Q158" s="233"/>
      <c r="R158" s="233"/>
      <c r="S158" s="233"/>
      <c r="T158" s="233"/>
      <c r="U158" s="233"/>
      <c r="V158" s="233"/>
      <c r="W158" s="233"/>
      <c r="X158" s="23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123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3" t="s">
        <v>255</v>
      </c>
      <c r="D159" s="234"/>
      <c r="E159" s="235">
        <v>10</v>
      </c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123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51">
        <v>34</v>
      </c>
      <c r="B160" s="252" t="s">
        <v>256</v>
      </c>
      <c r="C160" s="262" t="s">
        <v>257</v>
      </c>
      <c r="D160" s="253" t="s">
        <v>233</v>
      </c>
      <c r="E160" s="254">
        <v>10</v>
      </c>
      <c r="F160" s="255"/>
      <c r="G160" s="256">
        <f>ROUND(E160*F160,2)</f>
        <v>0</v>
      </c>
      <c r="H160" s="255"/>
      <c r="I160" s="256">
        <f>ROUND(E160*H160,2)</f>
        <v>0</v>
      </c>
      <c r="J160" s="255"/>
      <c r="K160" s="256">
        <f>ROUND(E160*J160,2)</f>
        <v>0</v>
      </c>
      <c r="L160" s="256">
        <v>21</v>
      </c>
      <c r="M160" s="256">
        <f>G160*(1+L160/100)</f>
        <v>0</v>
      </c>
      <c r="N160" s="256">
        <v>9.0000000000000006E-5</v>
      </c>
      <c r="O160" s="256">
        <f>ROUND(E160*N160,2)</f>
        <v>0</v>
      </c>
      <c r="P160" s="256">
        <v>0</v>
      </c>
      <c r="Q160" s="256">
        <f>ROUND(E160*P160,2)</f>
        <v>0</v>
      </c>
      <c r="R160" s="256"/>
      <c r="S160" s="256" t="s">
        <v>119</v>
      </c>
      <c r="T160" s="257" t="s">
        <v>119</v>
      </c>
      <c r="U160" s="233">
        <v>2.1999999999999999E-2</v>
      </c>
      <c r="V160" s="233">
        <f>ROUND(E160*U160,2)</f>
        <v>0.22</v>
      </c>
      <c r="W160" s="233"/>
      <c r="X160" s="233" t="s">
        <v>120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121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3" t="s">
        <v>253</v>
      </c>
      <c r="D161" s="234"/>
      <c r="E161" s="235"/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  <c r="P161" s="233"/>
      <c r="Q161" s="233"/>
      <c r="R161" s="233"/>
      <c r="S161" s="233"/>
      <c r="T161" s="233"/>
      <c r="U161" s="233"/>
      <c r="V161" s="233"/>
      <c r="W161" s="233"/>
      <c r="X161" s="23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123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3" t="s">
        <v>254</v>
      </c>
      <c r="D162" s="234"/>
      <c r="E162" s="235"/>
      <c r="F162" s="233"/>
      <c r="G162" s="233"/>
      <c r="H162" s="233"/>
      <c r="I162" s="233"/>
      <c r="J162" s="233"/>
      <c r="K162" s="233"/>
      <c r="L162" s="233"/>
      <c r="M162" s="233"/>
      <c r="N162" s="233"/>
      <c r="O162" s="233"/>
      <c r="P162" s="233"/>
      <c r="Q162" s="233"/>
      <c r="R162" s="233"/>
      <c r="S162" s="233"/>
      <c r="T162" s="233"/>
      <c r="U162" s="233"/>
      <c r="V162" s="233"/>
      <c r="W162" s="233"/>
      <c r="X162" s="23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123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3" t="s">
        <v>255</v>
      </c>
      <c r="D163" s="234"/>
      <c r="E163" s="235">
        <v>10</v>
      </c>
      <c r="F163" s="233"/>
      <c r="G163" s="233"/>
      <c r="H163" s="233"/>
      <c r="I163" s="233"/>
      <c r="J163" s="233"/>
      <c r="K163" s="233"/>
      <c r="L163" s="233"/>
      <c r="M163" s="233"/>
      <c r="N163" s="233"/>
      <c r="O163" s="233"/>
      <c r="P163" s="233"/>
      <c r="Q163" s="233"/>
      <c r="R163" s="233"/>
      <c r="S163" s="233"/>
      <c r="T163" s="233"/>
      <c r="U163" s="233"/>
      <c r="V163" s="233"/>
      <c r="W163" s="233"/>
      <c r="X163" s="23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123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ht="25.5" x14ac:dyDescent="0.2">
      <c r="A164" s="245" t="s">
        <v>114</v>
      </c>
      <c r="B164" s="246" t="s">
        <v>79</v>
      </c>
      <c r="C164" s="261" t="s">
        <v>80</v>
      </c>
      <c r="D164" s="247"/>
      <c r="E164" s="248"/>
      <c r="F164" s="249"/>
      <c r="G164" s="249">
        <f>SUMIF(AG165:AG167,"&lt;&gt;NOR",G165:G167)</f>
        <v>0</v>
      </c>
      <c r="H164" s="249"/>
      <c r="I164" s="249">
        <f>SUM(I165:I167)</f>
        <v>0</v>
      </c>
      <c r="J164" s="249"/>
      <c r="K164" s="249">
        <f>SUM(K165:K167)</f>
        <v>0</v>
      </c>
      <c r="L164" s="249"/>
      <c r="M164" s="249">
        <f>SUM(M165:M167)</f>
        <v>0</v>
      </c>
      <c r="N164" s="249"/>
      <c r="O164" s="249">
        <f>SUM(O165:O167)</f>
        <v>0</v>
      </c>
      <c r="P164" s="249"/>
      <c r="Q164" s="249">
        <f>SUM(Q165:Q167)</f>
        <v>0</v>
      </c>
      <c r="R164" s="249"/>
      <c r="S164" s="249"/>
      <c r="T164" s="250"/>
      <c r="U164" s="244"/>
      <c r="V164" s="244">
        <f>SUM(V165:V167)</f>
        <v>4.87</v>
      </c>
      <c r="W164" s="244"/>
      <c r="X164" s="244"/>
      <c r="AG164" t="s">
        <v>115</v>
      </c>
    </row>
    <row r="165" spans="1:60" outlineLevel="1" x14ac:dyDescent="0.2">
      <c r="A165" s="251">
        <v>35</v>
      </c>
      <c r="B165" s="252" t="s">
        <v>258</v>
      </c>
      <c r="C165" s="262" t="s">
        <v>259</v>
      </c>
      <c r="D165" s="253" t="s">
        <v>177</v>
      </c>
      <c r="E165" s="254">
        <v>35</v>
      </c>
      <c r="F165" s="255"/>
      <c r="G165" s="256">
        <f>ROUND(E165*F165,2)</f>
        <v>0</v>
      </c>
      <c r="H165" s="255"/>
      <c r="I165" s="256">
        <f>ROUND(E165*H165,2)</f>
        <v>0</v>
      </c>
      <c r="J165" s="255"/>
      <c r="K165" s="256">
        <f>ROUND(E165*J165,2)</f>
        <v>0</v>
      </c>
      <c r="L165" s="256">
        <v>21</v>
      </c>
      <c r="M165" s="256">
        <f>G165*(1+L165/100)</f>
        <v>0</v>
      </c>
      <c r="N165" s="256">
        <v>0</v>
      </c>
      <c r="O165" s="256">
        <f>ROUND(E165*N165,2)</f>
        <v>0</v>
      </c>
      <c r="P165" s="256">
        <v>0</v>
      </c>
      <c r="Q165" s="256">
        <f>ROUND(E165*P165,2)</f>
        <v>0</v>
      </c>
      <c r="R165" s="256"/>
      <c r="S165" s="256" t="s">
        <v>119</v>
      </c>
      <c r="T165" s="257" t="s">
        <v>119</v>
      </c>
      <c r="U165" s="233">
        <v>0.13900000000000001</v>
      </c>
      <c r="V165" s="233">
        <f>ROUND(E165*U165,2)</f>
        <v>4.87</v>
      </c>
      <c r="W165" s="233"/>
      <c r="X165" s="233" t="s">
        <v>120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121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31"/>
      <c r="B166" s="232"/>
      <c r="C166" s="266" t="s">
        <v>260</v>
      </c>
      <c r="D166" s="259"/>
      <c r="E166" s="259"/>
      <c r="F166" s="259"/>
      <c r="G166" s="259"/>
      <c r="H166" s="233"/>
      <c r="I166" s="233"/>
      <c r="J166" s="233"/>
      <c r="K166" s="233"/>
      <c r="L166" s="233"/>
      <c r="M166" s="233"/>
      <c r="N166" s="233"/>
      <c r="O166" s="233"/>
      <c r="P166" s="233"/>
      <c r="Q166" s="233"/>
      <c r="R166" s="233"/>
      <c r="S166" s="233"/>
      <c r="T166" s="233"/>
      <c r="U166" s="233"/>
      <c r="V166" s="233"/>
      <c r="W166" s="233"/>
      <c r="X166" s="23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147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58" t="str">
        <f>C166</f>
        <v>Položka je určena pro vyčištění ostatních objektů (např. kanálů, zásobníků, kůlen apod.) - vynesení zbytků stavebního rumu, kropení a 2 x zametení podlah, oprášení stěn a výplní otvorů.</v>
      </c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3" t="s">
        <v>261</v>
      </c>
      <c r="D167" s="234"/>
      <c r="E167" s="235">
        <v>35</v>
      </c>
      <c r="F167" s="233"/>
      <c r="G167" s="233"/>
      <c r="H167" s="233"/>
      <c r="I167" s="233"/>
      <c r="J167" s="233"/>
      <c r="K167" s="233"/>
      <c r="L167" s="233"/>
      <c r="M167" s="233"/>
      <c r="N167" s="233"/>
      <c r="O167" s="233"/>
      <c r="P167" s="233"/>
      <c r="Q167" s="233"/>
      <c r="R167" s="233"/>
      <c r="S167" s="233"/>
      <c r="T167" s="233"/>
      <c r="U167" s="233"/>
      <c r="V167" s="233"/>
      <c r="W167" s="233"/>
      <c r="X167" s="23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123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x14ac:dyDescent="0.2">
      <c r="A168" s="245" t="s">
        <v>114</v>
      </c>
      <c r="B168" s="246" t="s">
        <v>81</v>
      </c>
      <c r="C168" s="261" t="s">
        <v>82</v>
      </c>
      <c r="D168" s="247"/>
      <c r="E168" s="248"/>
      <c r="F168" s="249"/>
      <c r="G168" s="249">
        <f>SUMIF(AG169:AG169,"&lt;&gt;NOR",G169:G169)</f>
        <v>0</v>
      </c>
      <c r="H168" s="249"/>
      <c r="I168" s="249">
        <f>SUM(I169:I169)</f>
        <v>0</v>
      </c>
      <c r="J168" s="249"/>
      <c r="K168" s="249">
        <f>SUM(K169:K169)</f>
        <v>0</v>
      </c>
      <c r="L168" s="249"/>
      <c r="M168" s="249">
        <f>SUM(M169:M169)</f>
        <v>0</v>
      </c>
      <c r="N168" s="249"/>
      <c r="O168" s="249">
        <f>SUM(O169:O169)</f>
        <v>0</v>
      </c>
      <c r="P168" s="249"/>
      <c r="Q168" s="249">
        <f>SUM(Q169:Q169)</f>
        <v>0</v>
      </c>
      <c r="R168" s="249"/>
      <c r="S168" s="249"/>
      <c r="T168" s="250"/>
      <c r="U168" s="244"/>
      <c r="V168" s="244">
        <f>SUM(V169:V169)</f>
        <v>1.1299999999999999</v>
      </c>
      <c r="W168" s="244"/>
      <c r="X168" s="244"/>
      <c r="AG168" t="s">
        <v>115</v>
      </c>
    </row>
    <row r="169" spans="1:60" outlineLevel="1" x14ac:dyDescent="0.2">
      <c r="A169" s="251">
        <v>36</v>
      </c>
      <c r="B169" s="252" t="s">
        <v>262</v>
      </c>
      <c r="C169" s="262" t="s">
        <v>263</v>
      </c>
      <c r="D169" s="253" t="s">
        <v>164</v>
      </c>
      <c r="E169" s="254">
        <v>2.8887399999999999</v>
      </c>
      <c r="F169" s="255"/>
      <c r="G169" s="256">
        <f>ROUND(E169*F169,2)</f>
        <v>0</v>
      </c>
      <c r="H169" s="255"/>
      <c r="I169" s="256">
        <f>ROUND(E169*H169,2)</f>
        <v>0</v>
      </c>
      <c r="J169" s="255"/>
      <c r="K169" s="256">
        <f>ROUND(E169*J169,2)</f>
        <v>0</v>
      </c>
      <c r="L169" s="256">
        <v>21</v>
      </c>
      <c r="M169" s="256">
        <f>G169*(1+L169/100)</f>
        <v>0</v>
      </c>
      <c r="N169" s="256">
        <v>0</v>
      </c>
      <c r="O169" s="256">
        <f>ROUND(E169*N169,2)</f>
        <v>0</v>
      </c>
      <c r="P169" s="256">
        <v>0</v>
      </c>
      <c r="Q169" s="256">
        <f>ROUND(E169*P169,2)</f>
        <v>0</v>
      </c>
      <c r="R169" s="256"/>
      <c r="S169" s="256" t="s">
        <v>119</v>
      </c>
      <c r="T169" s="257" t="s">
        <v>119</v>
      </c>
      <c r="U169" s="233">
        <v>0.39</v>
      </c>
      <c r="V169" s="233">
        <f>ROUND(E169*U169,2)</f>
        <v>1.1299999999999999</v>
      </c>
      <c r="W169" s="233"/>
      <c r="X169" s="233" t="s">
        <v>264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265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x14ac:dyDescent="0.2">
      <c r="A170" s="3"/>
      <c r="B170" s="4"/>
      <c r="C170" s="270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AE170">
        <v>15</v>
      </c>
      <c r="AF170">
        <v>21</v>
      </c>
      <c r="AG170" t="s">
        <v>101</v>
      </c>
    </row>
    <row r="171" spans="1:60" x14ac:dyDescent="0.2">
      <c r="A171" s="217"/>
      <c r="B171" s="218" t="s">
        <v>31</v>
      </c>
      <c r="C171" s="271"/>
      <c r="D171" s="219"/>
      <c r="E171" s="220"/>
      <c r="F171" s="220"/>
      <c r="G171" s="260">
        <f>G8+G111+G127+G142+G164+G168</f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E171">
        <f>SUMIF(L7:L169,AE170,G7:G169)</f>
        <v>0</v>
      </c>
      <c r="AF171">
        <f>SUMIF(L7:L169,AF170,G7:G169)</f>
        <v>0</v>
      </c>
      <c r="AG171" t="s">
        <v>266</v>
      </c>
    </row>
    <row r="172" spans="1:60" x14ac:dyDescent="0.2">
      <c r="A172" s="3"/>
      <c r="B172" s="4"/>
      <c r="C172" s="270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60" x14ac:dyDescent="0.2">
      <c r="A173" s="3"/>
      <c r="B173" s="4"/>
      <c r="C173" s="270"/>
      <c r="D173" s="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">
      <c r="A174" s="221" t="s">
        <v>267</v>
      </c>
      <c r="B174" s="221"/>
      <c r="C174" s="272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222"/>
      <c r="B175" s="223"/>
      <c r="C175" s="273"/>
      <c r="D175" s="223"/>
      <c r="E175" s="223"/>
      <c r="F175" s="223"/>
      <c r="G175" s="224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AG175" t="s">
        <v>268</v>
      </c>
    </row>
    <row r="176" spans="1:60" x14ac:dyDescent="0.2">
      <c r="A176" s="225"/>
      <c r="B176" s="226"/>
      <c r="C176" s="274"/>
      <c r="D176" s="226"/>
      <c r="E176" s="226"/>
      <c r="F176" s="226"/>
      <c r="G176" s="227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225"/>
      <c r="B177" s="226"/>
      <c r="C177" s="274"/>
      <c r="D177" s="226"/>
      <c r="E177" s="226"/>
      <c r="F177" s="226"/>
      <c r="G177" s="227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25"/>
      <c r="B178" s="226"/>
      <c r="C178" s="274"/>
      <c r="D178" s="226"/>
      <c r="E178" s="226"/>
      <c r="F178" s="226"/>
      <c r="G178" s="227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28"/>
      <c r="B179" s="229"/>
      <c r="C179" s="275"/>
      <c r="D179" s="229"/>
      <c r="E179" s="229"/>
      <c r="F179" s="229"/>
      <c r="G179" s="230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3"/>
      <c r="B180" s="4"/>
      <c r="C180" s="270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C181" s="276"/>
      <c r="D181" s="10"/>
      <c r="AG181" t="s">
        <v>269</v>
      </c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C166:G166"/>
    <mergeCell ref="A1:G1"/>
    <mergeCell ref="C2:G2"/>
    <mergeCell ref="C3:G3"/>
    <mergeCell ref="C4:G4"/>
    <mergeCell ref="A174:C174"/>
    <mergeCell ref="A175:G179"/>
    <mergeCell ref="C37:G37"/>
    <mergeCell ref="C57:G57"/>
    <mergeCell ref="C115:G115"/>
    <mergeCell ref="C124:G12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E7545-1220-42E5-A786-7F217973790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71</v>
      </c>
      <c r="C8" s="261" t="s">
        <v>72</v>
      </c>
      <c r="D8" s="247"/>
      <c r="E8" s="248"/>
      <c r="F8" s="249"/>
      <c r="G8" s="249">
        <f>SUMIF(AG9:AG137,"&lt;&gt;NOR",G9:G137)</f>
        <v>0</v>
      </c>
      <c r="H8" s="249"/>
      <c r="I8" s="249">
        <f>SUM(I9:I137)</f>
        <v>0</v>
      </c>
      <c r="J8" s="249"/>
      <c r="K8" s="249">
        <f>SUM(K9:K137)</f>
        <v>0</v>
      </c>
      <c r="L8" s="249"/>
      <c r="M8" s="249">
        <f>SUM(M9:M137)</f>
        <v>0</v>
      </c>
      <c r="N8" s="249"/>
      <c r="O8" s="249">
        <f>SUM(O9:O137)</f>
        <v>5.92</v>
      </c>
      <c r="P8" s="249"/>
      <c r="Q8" s="249">
        <f>SUM(Q9:Q137)</f>
        <v>5.57</v>
      </c>
      <c r="R8" s="249"/>
      <c r="S8" s="249"/>
      <c r="T8" s="250"/>
      <c r="U8" s="244"/>
      <c r="V8" s="244">
        <f>SUM(V9:V137)</f>
        <v>88.219999999999985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116</v>
      </c>
      <c r="C9" s="262" t="s">
        <v>117</v>
      </c>
      <c r="D9" s="253" t="s">
        <v>118</v>
      </c>
      <c r="E9" s="254">
        <v>0.34188000000000002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119</v>
      </c>
      <c r="U9" s="233">
        <v>3.2000000000000001E-2</v>
      </c>
      <c r="V9" s="233">
        <f>ROUND(E9*U9,2)</f>
        <v>0.01</v>
      </c>
      <c r="W9" s="233"/>
      <c r="X9" s="233" t="s">
        <v>120</v>
      </c>
      <c r="Y9" s="214"/>
      <c r="Z9" s="214"/>
      <c r="AA9" s="214"/>
      <c r="AB9" s="214"/>
      <c r="AC9" s="214"/>
      <c r="AD9" s="214"/>
      <c r="AE9" s="214"/>
      <c r="AF9" s="214"/>
      <c r="AG9" s="214" t="s">
        <v>121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270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271</v>
      </c>
      <c r="D11" s="234"/>
      <c r="E11" s="235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272</v>
      </c>
      <c r="D12" s="234"/>
      <c r="E12" s="235">
        <v>0.31080000000000002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4" t="s">
        <v>125</v>
      </c>
      <c r="D13" s="236"/>
      <c r="E13" s="237">
        <v>0.31080000000000002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5" t="s">
        <v>273</v>
      </c>
      <c r="D14" s="238"/>
      <c r="E14" s="239">
        <v>3.108E-2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123</v>
      </c>
      <c r="AH14" s="214">
        <v>4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51">
        <v>2</v>
      </c>
      <c r="B15" s="252" t="s">
        <v>127</v>
      </c>
      <c r="C15" s="262" t="s">
        <v>128</v>
      </c>
      <c r="D15" s="253" t="s">
        <v>118</v>
      </c>
      <c r="E15" s="254">
        <v>10.7667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6"/>
      <c r="S15" s="256" t="s">
        <v>119</v>
      </c>
      <c r="T15" s="257" t="s">
        <v>119</v>
      </c>
      <c r="U15" s="233">
        <v>4.6550000000000002</v>
      </c>
      <c r="V15" s="233">
        <f>ROUND(E15*U15,2)</f>
        <v>50.12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135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270</v>
      </c>
      <c r="D16" s="234"/>
      <c r="E16" s="235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3" t="s">
        <v>271</v>
      </c>
      <c r="D17" s="234"/>
      <c r="E17" s="235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274</v>
      </c>
      <c r="D18" s="234"/>
      <c r="E18" s="235">
        <v>2.7972000000000001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275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276</v>
      </c>
      <c r="D20" s="234"/>
      <c r="E20" s="235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3" t="s">
        <v>277</v>
      </c>
      <c r="D21" s="234"/>
      <c r="E21" s="235">
        <v>7.9695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4" t="s">
        <v>125</v>
      </c>
      <c r="D22" s="236"/>
      <c r="E22" s="237">
        <v>10.7667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123</v>
      </c>
      <c r="AH22" s="214">
        <v>1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51">
        <v>3</v>
      </c>
      <c r="B23" s="252" t="s">
        <v>133</v>
      </c>
      <c r="C23" s="262" t="s">
        <v>134</v>
      </c>
      <c r="D23" s="253" t="s">
        <v>118</v>
      </c>
      <c r="E23" s="254">
        <v>18.542649999999998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21</v>
      </c>
      <c r="M23" s="256">
        <f>G23*(1+L23/100)</f>
        <v>0</v>
      </c>
      <c r="N23" s="256">
        <v>0</v>
      </c>
      <c r="O23" s="256">
        <f>ROUND(E23*N23,2)</f>
        <v>0</v>
      </c>
      <c r="P23" s="256">
        <v>0</v>
      </c>
      <c r="Q23" s="256">
        <f>ROUND(E23*P23,2)</f>
        <v>0</v>
      </c>
      <c r="R23" s="256"/>
      <c r="S23" s="256" t="s">
        <v>119</v>
      </c>
      <c r="T23" s="257" t="s">
        <v>119</v>
      </c>
      <c r="U23" s="233">
        <v>0.66800000000000004</v>
      </c>
      <c r="V23" s="233">
        <f>ROUND(E23*U23,2)</f>
        <v>12.39</v>
      </c>
      <c r="W23" s="233"/>
      <c r="X23" s="233" t="s">
        <v>120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136</v>
      </c>
      <c r="D24" s="234"/>
      <c r="E24" s="235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3" t="s">
        <v>278</v>
      </c>
      <c r="D25" s="234"/>
      <c r="E25" s="235">
        <v>10.7667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4" t="s">
        <v>125</v>
      </c>
      <c r="D26" s="236"/>
      <c r="E26" s="237">
        <v>10.7667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123</v>
      </c>
      <c r="AH26" s="214">
        <v>1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279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280</v>
      </c>
      <c r="D28" s="234"/>
      <c r="E28" s="235">
        <v>10.7667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281</v>
      </c>
      <c r="D29" s="234"/>
      <c r="E29" s="235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3" t="s">
        <v>282</v>
      </c>
      <c r="D30" s="234"/>
      <c r="E30" s="235">
        <v>-2.9907499999999998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123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4" t="s">
        <v>125</v>
      </c>
      <c r="D31" s="236"/>
      <c r="E31" s="237">
        <v>7.7759499999999999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>
        <v>1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51">
        <v>4</v>
      </c>
      <c r="B32" s="252" t="s">
        <v>138</v>
      </c>
      <c r="C32" s="262" t="s">
        <v>139</v>
      </c>
      <c r="D32" s="253" t="s">
        <v>118</v>
      </c>
      <c r="E32" s="254">
        <v>18.542649999999998</v>
      </c>
      <c r="F32" s="255"/>
      <c r="G32" s="256">
        <f>ROUND(E32*F32,2)</f>
        <v>0</v>
      </c>
      <c r="H32" s="255"/>
      <c r="I32" s="256">
        <f>ROUND(E32*H32,2)</f>
        <v>0</v>
      </c>
      <c r="J32" s="255"/>
      <c r="K32" s="256">
        <f>ROUND(E32*J32,2)</f>
        <v>0</v>
      </c>
      <c r="L32" s="256">
        <v>21</v>
      </c>
      <c r="M32" s="256">
        <f>G32*(1+L32/100)</f>
        <v>0</v>
      </c>
      <c r="N32" s="256">
        <v>0</v>
      </c>
      <c r="O32" s="256">
        <f>ROUND(E32*N32,2)</f>
        <v>0</v>
      </c>
      <c r="P32" s="256">
        <v>0</v>
      </c>
      <c r="Q32" s="256">
        <f>ROUND(E32*P32,2)</f>
        <v>0</v>
      </c>
      <c r="R32" s="256"/>
      <c r="S32" s="256" t="s">
        <v>119</v>
      </c>
      <c r="T32" s="257" t="s">
        <v>119</v>
      </c>
      <c r="U32" s="233">
        <v>0.59099999999999997</v>
      </c>
      <c r="V32" s="233">
        <f>ROUND(E32*U32,2)</f>
        <v>10.96</v>
      </c>
      <c r="W32" s="233"/>
      <c r="X32" s="233" t="s">
        <v>120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135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136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278</v>
      </c>
      <c r="D34" s="234"/>
      <c r="E34" s="235">
        <v>10.7667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4" t="s">
        <v>125</v>
      </c>
      <c r="D35" s="236"/>
      <c r="E35" s="237">
        <v>10.7667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>
        <v>1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279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280</v>
      </c>
      <c r="D37" s="234"/>
      <c r="E37" s="235">
        <v>10.7667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281</v>
      </c>
      <c r="D38" s="234"/>
      <c r="E38" s="235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282</v>
      </c>
      <c r="D39" s="234"/>
      <c r="E39" s="235">
        <v>-2.9907499999999998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4" t="s">
        <v>125</v>
      </c>
      <c r="D40" s="236"/>
      <c r="E40" s="237">
        <v>7.7759499999999999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123</v>
      </c>
      <c r="AH40" s="214">
        <v>1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51">
        <v>5</v>
      </c>
      <c r="B41" s="252" t="s">
        <v>140</v>
      </c>
      <c r="C41" s="262" t="s">
        <v>141</v>
      </c>
      <c r="D41" s="253" t="s">
        <v>118</v>
      </c>
      <c r="E41" s="254">
        <v>10.7667</v>
      </c>
      <c r="F41" s="255"/>
      <c r="G41" s="256">
        <f>ROUND(E41*F41,2)</f>
        <v>0</v>
      </c>
      <c r="H41" s="255"/>
      <c r="I41" s="256">
        <f>ROUND(E41*H41,2)</f>
        <v>0</v>
      </c>
      <c r="J41" s="255"/>
      <c r="K41" s="256">
        <f>ROUND(E41*J41,2)</f>
        <v>0</v>
      </c>
      <c r="L41" s="256">
        <v>21</v>
      </c>
      <c r="M41" s="256">
        <f>G41*(1+L41/100)</f>
        <v>0</v>
      </c>
      <c r="N41" s="256">
        <v>0</v>
      </c>
      <c r="O41" s="256">
        <f>ROUND(E41*N41,2)</f>
        <v>0</v>
      </c>
      <c r="P41" s="256">
        <v>0</v>
      </c>
      <c r="Q41" s="256">
        <f>ROUND(E41*P41,2)</f>
        <v>0</v>
      </c>
      <c r="R41" s="256"/>
      <c r="S41" s="256" t="s">
        <v>119</v>
      </c>
      <c r="T41" s="257" t="s">
        <v>119</v>
      </c>
      <c r="U41" s="233">
        <v>0.65200000000000002</v>
      </c>
      <c r="V41" s="233">
        <f>ROUND(E41*U41,2)</f>
        <v>7.02</v>
      </c>
      <c r="W41" s="233"/>
      <c r="X41" s="233" t="s">
        <v>120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135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136</v>
      </c>
      <c r="D42" s="234"/>
      <c r="E42" s="235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123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3" t="s">
        <v>278</v>
      </c>
      <c r="D43" s="234"/>
      <c r="E43" s="235">
        <v>10.7667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123</v>
      </c>
      <c r="AH43" s="214">
        <v>5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4" t="s">
        <v>125</v>
      </c>
      <c r="D44" s="236"/>
      <c r="E44" s="237">
        <v>10.7667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123</v>
      </c>
      <c r="AH44" s="214">
        <v>1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51">
        <v>6</v>
      </c>
      <c r="B45" s="252" t="s">
        <v>157</v>
      </c>
      <c r="C45" s="262" t="s">
        <v>158</v>
      </c>
      <c r="D45" s="253" t="s">
        <v>118</v>
      </c>
      <c r="E45" s="254">
        <v>10.7667</v>
      </c>
      <c r="F45" s="255"/>
      <c r="G45" s="256">
        <f>ROUND(E45*F45,2)</f>
        <v>0</v>
      </c>
      <c r="H45" s="255"/>
      <c r="I45" s="256">
        <f>ROUND(E45*H45,2)</f>
        <v>0</v>
      </c>
      <c r="J45" s="255"/>
      <c r="K45" s="256">
        <f>ROUND(E45*J45,2)</f>
        <v>0</v>
      </c>
      <c r="L45" s="256">
        <v>21</v>
      </c>
      <c r="M45" s="256">
        <f>G45*(1+L45/100)</f>
        <v>0</v>
      </c>
      <c r="N45" s="256">
        <v>0</v>
      </c>
      <c r="O45" s="256">
        <f>ROUND(E45*N45,2)</f>
        <v>0</v>
      </c>
      <c r="P45" s="256">
        <v>0</v>
      </c>
      <c r="Q45" s="256">
        <f>ROUND(E45*P45,2)</f>
        <v>0</v>
      </c>
      <c r="R45" s="256"/>
      <c r="S45" s="256" t="s">
        <v>119</v>
      </c>
      <c r="T45" s="257" t="s">
        <v>119</v>
      </c>
      <c r="U45" s="233">
        <v>0.20200000000000001</v>
      </c>
      <c r="V45" s="233">
        <f>ROUND(E45*U45,2)</f>
        <v>2.17</v>
      </c>
      <c r="W45" s="233"/>
      <c r="X45" s="233" t="s">
        <v>120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135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6" t="s">
        <v>283</v>
      </c>
      <c r="D46" s="259"/>
      <c r="E46" s="259"/>
      <c r="F46" s="259"/>
      <c r="G46" s="259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147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3" t="s">
        <v>270</v>
      </c>
      <c r="D47" s="234"/>
      <c r="E47" s="235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271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284</v>
      </c>
      <c r="D49" s="234"/>
      <c r="E49" s="235">
        <v>2.0202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123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275</v>
      </c>
      <c r="D50" s="234"/>
      <c r="E50" s="235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3" t="s">
        <v>276</v>
      </c>
      <c r="D51" s="234"/>
      <c r="E51" s="235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3" t="s">
        <v>285</v>
      </c>
      <c r="D52" s="234"/>
      <c r="E52" s="235">
        <v>5.7557499999999999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123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4" t="s">
        <v>125</v>
      </c>
      <c r="D53" s="236"/>
      <c r="E53" s="237">
        <v>7.7759499999999999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123</v>
      </c>
      <c r="AH53" s="214">
        <v>1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286</v>
      </c>
      <c r="D54" s="234"/>
      <c r="E54" s="235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123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287</v>
      </c>
      <c r="D55" s="234"/>
      <c r="E55" s="235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3" t="s">
        <v>288</v>
      </c>
      <c r="D56" s="234"/>
      <c r="E56" s="235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3" t="s">
        <v>289</v>
      </c>
      <c r="D57" s="234"/>
      <c r="E57" s="235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123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290</v>
      </c>
      <c r="D58" s="234"/>
      <c r="E58" s="235">
        <v>2.9907499999999998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4" t="s">
        <v>125</v>
      </c>
      <c r="D59" s="236"/>
      <c r="E59" s="237">
        <v>2.9907499999999998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123</v>
      </c>
      <c r="AH59" s="214">
        <v>1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51">
        <v>7</v>
      </c>
      <c r="B60" s="252" t="s">
        <v>148</v>
      </c>
      <c r="C60" s="262" t="s">
        <v>149</v>
      </c>
      <c r="D60" s="253" t="s">
        <v>118</v>
      </c>
      <c r="E60" s="254">
        <v>2.9907499999999998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21</v>
      </c>
      <c r="M60" s="256">
        <f>G60*(1+L60/100)</f>
        <v>0</v>
      </c>
      <c r="N60" s="256">
        <v>0</v>
      </c>
      <c r="O60" s="256">
        <f>ROUND(E60*N60,2)</f>
        <v>0</v>
      </c>
      <c r="P60" s="256">
        <v>0</v>
      </c>
      <c r="Q60" s="256">
        <f>ROUND(E60*P60,2)</f>
        <v>0</v>
      </c>
      <c r="R60" s="256"/>
      <c r="S60" s="256" t="s">
        <v>119</v>
      </c>
      <c r="T60" s="257" t="s">
        <v>119</v>
      </c>
      <c r="U60" s="233">
        <v>1.0999999999999999E-2</v>
      </c>
      <c r="V60" s="233">
        <f>ROUND(E60*U60,2)</f>
        <v>0.03</v>
      </c>
      <c r="W60" s="233"/>
      <c r="X60" s="233" t="s">
        <v>120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135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3" t="s">
        <v>286</v>
      </c>
      <c r="D61" s="234"/>
      <c r="E61" s="235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123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3" t="s">
        <v>287</v>
      </c>
      <c r="D62" s="234"/>
      <c r="E62" s="235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123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3" t="s">
        <v>288</v>
      </c>
      <c r="D63" s="234"/>
      <c r="E63" s="235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3" t="s">
        <v>289</v>
      </c>
      <c r="D64" s="234"/>
      <c r="E64" s="235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123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290</v>
      </c>
      <c r="D65" s="234"/>
      <c r="E65" s="235">
        <v>2.9907499999999998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123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4" t="s">
        <v>125</v>
      </c>
      <c r="D66" s="236"/>
      <c r="E66" s="237">
        <v>2.9907499999999998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123</v>
      </c>
      <c r="AH66" s="214">
        <v>1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51">
        <v>8</v>
      </c>
      <c r="B67" s="252" t="s">
        <v>150</v>
      </c>
      <c r="C67" s="262" t="s">
        <v>151</v>
      </c>
      <c r="D67" s="253" t="s">
        <v>118</v>
      </c>
      <c r="E67" s="254">
        <v>29.907499999999999</v>
      </c>
      <c r="F67" s="255"/>
      <c r="G67" s="256">
        <f>ROUND(E67*F67,2)</f>
        <v>0</v>
      </c>
      <c r="H67" s="255"/>
      <c r="I67" s="256">
        <f>ROUND(E67*H67,2)</f>
        <v>0</v>
      </c>
      <c r="J67" s="255"/>
      <c r="K67" s="256">
        <f>ROUND(E67*J67,2)</f>
        <v>0</v>
      </c>
      <c r="L67" s="256">
        <v>21</v>
      </c>
      <c r="M67" s="256">
        <f>G67*(1+L67/100)</f>
        <v>0</v>
      </c>
      <c r="N67" s="256">
        <v>0</v>
      </c>
      <c r="O67" s="256">
        <f>ROUND(E67*N67,2)</f>
        <v>0</v>
      </c>
      <c r="P67" s="256">
        <v>0</v>
      </c>
      <c r="Q67" s="256">
        <f>ROUND(E67*P67,2)</f>
        <v>0</v>
      </c>
      <c r="R67" s="256"/>
      <c r="S67" s="256" t="s">
        <v>119</v>
      </c>
      <c r="T67" s="257" t="s">
        <v>119</v>
      </c>
      <c r="U67" s="233">
        <v>0</v>
      </c>
      <c r="V67" s="233">
        <f>ROUND(E67*U67,2)</f>
        <v>0</v>
      </c>
      <c r="W67" s="233"/>
      <c r="X67" s="233" t="s">
        <v>120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135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152</v>
      </c>
      <c r="D68" s="234"/>
      <c r="E68" s="235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123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291</v>
      </c>
      <c r="D69" s="234"/>
      <c r="E69" s="235">
        <v>2.9907499999999998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>
        <v>5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4" t="s">
        <v>125</v>
      </c>
      <c r="D70" s="236"/>
      <c r="E70" s="237">
        <v>2.9907499999999998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123</v>
      </c>
      <c r="AH70" s="214">
        <v>1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5" t="s">
        <v>154</v>
      </c>
      <c r="D71" s="238"/>
      <c r="E71" s="239">
        <v>26.91675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>
        <v>4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51">
        <v>9</v>
      </c>
      <c r="B72" s="252" t="s">
        <v>155</v>
      </c>
      <c r="C72" s="262" t="s">
        <v>156</v>
      </c>
      <c r="D72" s="253" t="s">
        <v>118</v>
      </c>
      <c r="E72" s="254">
        <v>2.9907499999999998</v>
      </c>
      <c r="F72" s="255"/>
      <c r="G72" s="256">
        <f>ROUND(E72*F72,2)</f>
        <v>0</v>
      </c>
      <c r="H72" s="255"/>
      <c r="I72" s="256">
        <f>ROUND(E72*H72,2)</f>
        <v>0</v>
      </c>
      <c r="J72" s="255"/>
      <c r="K72" s="256">
        <f>ROUND(E72*J72,2)</f>
        <v>0</v>
      </c>
      <c r="L72" s="256">
        <v>21</v>
      </c>
      <c r="M72" s="256">
        <f>G72*(1+L72/100)</f>
        <v>0</v>
      </c>
      <c r="N72" s="256">
        <v>0</v>
      </c>
      <c r="O72" s="256">
        <f>ROUND(E72*N72,2)</f>
        <v>0</v>
      </c>
      <c r="P72" s="256">
        <v>0</v>
      </c>
      <c r="Q72" s="256">
        <f>ROUND(E72*P72,2)</f>
        <v>0</v>
      </c>
      <c r="R72" s="256"/>
      <c r="S72" s="256" t="s">
        <v>119</v>
      </c>
      <c r="T72" s="257" t="s">
        <v>119</v>
      </c>
      <c r="U72" s="233">
        <v>0</v>
      </c>
      <c r="V72" s="233">
        <f>ROUND(E72*U72,2)</f>
        <v>0</v>
      </c>
      <c r="W72" s="233"/>
      <c r="X72" s="233" t="s">
        <v>120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135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3" t="s">
        <v>152</v>
      </c>
      <c r="D73" s="234"/>
      <c r="E73" s="235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291</v>
      </c>
      <c r="D74" s="234"/>
      <c r="E74" s="235">
        <v>2.9907499999999998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123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4" t="s">
        <v>125</v>
      </c>
      <c r="D75" s="236"/>
      <c r="E75" s="237">
        <v>2.9907499999999998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>
        <v>1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51">
        <v>10</v>
      </c>
      <c r="B76" s="252" t="s">
        <v>292</v>
      </c>
      <c r="C76" s="262" t="s">
        <v>293</v>
      </c>
      <c r="D76" s="253" t="s">
        <v>164</v>
      </c>
      <c r="E76" s="254">
        <v>5.9216899999999999</v>
      </c>
      <c r="F76" s="255"/>
      <c r="G76" s="256">
        <f>ROUND(E76*F76,2)</f>
        <v>0</v>
      </c>
      <c r="H76" s="255"/>
      <c r="I76" s="256">
        <f>ROUND(E76*H76,2)</f>
        <v>0</v>
      </c>
      <c r="J76" s="255"/>
      <c r="K76" s="256">
        <f>ROUND(E76*J76,2)</f>
        <v>0</v>
      </c>
      <c r="L76" s="256">
        <v>21</v>
      </c>
      <c r="M76" s="256">
        <f>G76*(1+L76/100)</f>
        <v>0</v>
      </c>
      <c r="N76" s="256">
        <v>1</v>
      </c>
      <c r="O76" s="256">
        <f>ROUND(E76*N76,2)</f>
        <v>5.92</v>
      </c>
      <c r="P76" s="256">
        <v>0</v>
      </c>
      <c r="Q76" s="256">
        <f>ROUND(E76*P76,2)</f>
        <v>0</v>
      </c>
      <c r="R76" s="256" t="s">
        <v>165</v>
      </c>
      <c r="S76" s="256" t="s">
        <v>119</v>
      </c>
      <c r="T76" s="257" t="s">
        <v>119</v>
      </c>
      <c r="U76" s="233">
        <v>0</v>
      </c>
      <c r="V76" s="233">
        <f>ROUND(E76*U76,2)</f>
        <v>0</v>
      </c>
      <c r="W76" s="233"/>
      <c r="X76" s="233" t="s">
        <v>166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167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7" t="s">
        <v>168</v>
      </c>
      <c r="D77" s="240"/>
      <c r="E77" s="241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123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8" t="s">
        <v>294</v>
      </c>
      <c r="D78" s="240"/>
      <c r="E78" s="241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>
        <v>2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8" t="s">
        <v>295</v>
      </c>
      <c r="D79" s="240"/>
      <c r="E79" s="241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123</v>
      </c>
      <c r="AH79" s="214">
        <v>2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8" t="s">
        <v>296</v>
      </c>
      <c r="D80" s="240"/>
      <c r="E80" s="241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123</v>
      </c>
      <c r="AH80" s="214">
        <v>2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8" t="s">
        <v>297</v>
      </c>
      <c r="D81" s="240"/>
      <c r="E81" s="241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123</v>
      </c>
      <c r="AH81" s="214">
        <v>2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8" t="s">
        <v>298</v>
      </c>
      <c r="D82" s="240"/>
      <c r="E82" s="241">
        <v>2.9907499999999998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123</v>
      </c>
      <c r="AH82" s="214">
        <v>2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9" t="s">
        <v>171</v>
      </c>
      <c r="D83" s="242"/>
      <c r="E83" s="243">
        <v>2.9907499999999998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>
        <v>3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7" t="s">
        <v>172</v>
      </c>
      <c r="D84" s="240"/>
      <c r="E84" s="241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123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299</v>
      </c>
      <c r="D85" s="234"/>
      <c r="E85" s="235">
        <v>5.3833500000000001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4" t="s">
        <v>125</v>
      </c>
      <c r="D86" s="236"/>
      <c r="E86" s="237">
        <v>5.3833500000000001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123</v>
      </c>
      <c r="AH86" s="214">
        <v>1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5" t="s">
        <v>174</v>
      </c>
      <c r="D87" s="238"/>
      <c r="E87" s="239">
        <v>0.53834000000000004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123</v>
      </c>
      <c r="AH87" s="214">
        <v>4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1">
        <v>11</v>
      </c>
      <c r="B88" s="252" t="s">
        <v>175</v>
      </c>
      <c r="C88" s="262" t="s">
        <v>176</v>
      </c>
      <c r="D88" s="253" t="s">
        <v>177</v>
      </c>
      <c r="E88" s="254">
        <v>11.962999999999999</v>
      </c>
      <c r="F88" s="255"/>
      <c r="G88" s="256">
        <f>ROUND(E88*F88,2)</f>
        <v>0</v>
      </c>
      <c r="H88" s="255"/>
      <c r="I88" s="256">
        <f>ROUND(E88*H88,2)</f>
        <v>0</v>
      </c>
      <c r="J88" s="255"/>
      <c r="K88" s="256">
        <f>ROUND(E88*J88,2)</f>
        <v>0</v>
      </c>
      <c r="L88" s="256">
        <v>21</v>
      </c>
      <c r="M88" s="256">
        <f>G88*(1+L88/100)</f>
        <v>0</v>
      </c>
      <c r="N88" s="256">
        <v>0</v>
      </c>
      <c r="O88" s="256">
        <f>ROUND(E88*N88,2)</f>
        <v>0</v>
      </c>
      <c r="P88" s="256">
        <v>0</v>
      </c>
      <c r="Q88" s="256">
        <f>ROUND(E88*P88,2)</f>
        <v>0</v>
      </c>
      <c r="R88" s="256"/>
      <c r="S88" s="256" t="s">
        <v>119</v>
      </c>
      <c r="T88" s="257" t="s">
        <v>119</v>
      </c>
      <c r="U88" s="233">
        <v>1.7999999999999999E-2</v>
      </c>
      <c r="V88" s="233">
        <f>ROUND(E88*U88,2)</f>
        <v>0.22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270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123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271</v>
      </c>
      <c r="D90" s="234"/>
      <c r="E90" s="235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123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3" t="s">
        <v>300</v>
      </c>
      <c r="D91" s="234"/>
      <c r="E91" s="235">
        <v>3.1080000000000001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123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3" t="s">
        <v>275</v>
      </c>
      <c r="D92" s="234"/>
      <c r="E92" s="235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123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276</v>
      </c>
      <c r="D93" s="234"/>
      <c r="E93" s="235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123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3" t="s">
        <v>301</v>
      </c>
      <c r="D94" s="234"/>
      <c r="E94" s="235">
        <v>8.8550000000000004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123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4" t="s">
        <v>125</v>
      </c>
      <c r="D95" s="236"/>
      <c r="E95" s="237">
        <v>11.962999999999999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123</v>
      </c>
      <c r="AH95" s="214">
        <v>1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51">
        <v>12</v>
      </c>
      <c r="B96" s="252" t="s">
        <v>179</v>
      </c>
      <c r="C96" s="262" t="s">
        <v>180</v>
      </c>
      <c r="D96" s="253" t="s">
        <v>177</v>
      </c>
      <c r="E96" s="254">
        <v>1.7324999999999999</v>
      </c>
      <c r="F96" s="255"/>
      <c r="G96" s="256">
        <f>ROUND(E96*F96,2)</f>
        <v>0</v>
      </c>
      <c r="H96" s="255"/>
      <c r="I96" s="256">
        <f>ROUND(E96*H96,2)</f>
        <v>0</v>
      </c>
      <c r="J96" s="255"/>
      <c r="K96" s="256">
        <f>ROUND(E96*J96,2)</f>
        <v>0</v>
      </c>
      <c r="L96" s="256">
        <v>21</v>
      </c>
      <c r="M96" s="256">
        <f>G96*(1+L96/100)</f>
        <v>0</v>
      </c>
      <c r="N96" s="256">
        <v>0</v>
      </c>
      <c r="O96" s="256">
        <f>ROUND(E96*N96,2)</f>
        <v>0</v>
      </c>
      <c r="P96" s="256">
        <v>0</v>
      </c>
      <c r="Q96" s="256">
        <f>ROUND(E96*P96,2)</f>
        <v>0</v>
      </c>
      <c r="R96" s="256"/>
      <c r="S96" s="256" t="s">
        <v>119</v>
      </c>
      <c r="T96" s="257" t="s">
        <v>119</v>
      </c>
      <c r="U96" s="233">
        <v>0.13</v>
      </c>
      <c r="V96" s="233">
        <f>ROUND(E96*U96,2)</f>
        <v>0.23</v>
      </c>
      <c r="W96" s="233"/>
      <c r="X96" s="233" t="s">
        <v>120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3" t="s">
        <v>270</v>
      </c>
      <c r="D97" s="234"/>
      <c r="E97" s="235"/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123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3" t="s">
        <v>302</v>
      </c>
      <c r="D98" s="234"/>
      <c r="E98" s="235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303</v>
      </c>
      <c r="D99" s="234"/>
      <c r="E99" s="235">
        <v>1.575</v>
      </c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4" t="s">
        <v>125</v>
      </c>
      <c r="D100" s="236"/>
      <c r="E100" s="237">
        <v>1.575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123</v>
      </c>
      <c r="AH100" s="214">
        <v>1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5" t="s">
        <v>273</v>
      </c>
      <c r="D101" s="238"/>
      <c r="E101" s="239">
        <v>0.1575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123</v>
      </c>
      <c r="AH101" s="214">
        <v>4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1">
        <v>13</v>
      </c>
      <c r="B102" s="252" t="s">
        <v>181</v>
      </c>
      <c r="C102" s="262" t="s">
        <v>182</v>
      </c>
      <c r="D102" s="253" t="s">
        <v>177</v>
      </c>
      <c r="E102" s="254">
        <v>1.7324999999999999</v>
      </c>
      <c r="F102" s="255"/>
      <c r="G102" s="256">
        <f>ROUND(E102*F102,2)</f>
        <v>0</v>
      </c>
      <c r="H102" s="255"/>
      <c r="I102" s="256">
        <f>ROUND(E102*H102,2)</f>
        <v>0</v>
      </c>
      <c r="J102" s="255"/>
      <c r="K102" s="256">
        <f>ROUND(E102*J102,2)</f>
        <v>0</v>
      </c>
      <c r="L102" s="256">
        <v>21</v>
      </c>
      <c r="M102" s="256">
        <f>G102*(1+L102/100)</f>
        <v>0</v>
      </c>
      <c r="N102" s="256">
        <v>0</v>
      </c>
      <c r="O102" s="256">
        <f>ROUND(E102*N102,2)</f>
        <v>0</v>
      </c>
      <c r="P102" s="256">
        <v>0</v>
      </c>
      <c r="Q102" s="256">
        <f>ROUND(E102*P102,2)</f>
        <v>0</v>
      </c>
      <c r="R102" s="256"/>
      <c r="S102" s="256" t="s">
        <v>119</v>
      </c>
      <c r="T102" s="257" t="s">
        <v>119</v>
      </c>
      <c r="U102" s="233">
        <v>0.09</v>
      </c>
      <c r="V102" s="233">
        <f>ROUND(E102*U102,2)</f>
        <v>0.16</v>
      </c>
      <c r="W102" s="233"/>
      <c r="X102" s="233" t="s">
        <v>120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3" t="s">
        <v>183</v>
      </c>
      <c r="D103" s="234"/>
      <c r="E103" s="235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304</v>
      </c>
      <c r="D104" s="234"/>
      <c r="E104" s="235">
        <v>1.7324999999999999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123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4" t="s">
        <v>125</v>
      </c>
      <c r="D105" s="236"/>
      <c r="E105" s="237">
        <v>1.7324999999999999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>
        <v>1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1">
        <v>14</v>
      </c>
      <c r="B106" s="252" t="s">
        <v>185</v>
      </c>
      <c r="C106" s="262" t="s">
        <v>186</v>
      </c>
      <c r="D106" s="253" t="s">
        <v>177</v>
      </c>
      <c r="E106" s="254">
        <v>1.7324999999999999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6">
        <f>G106*(1+L106/100)</f>
        <v>0</v>
      </c>
      <c r="N106" s="256">
        <v>0</v>
      </c>
      <c r="O106" s="256">
        <f>ROUND(E106*N106,2)</f>
        <v>0</v>
      </c>
      <c r="P106" s="256">
        <v>0</v>
      </c>
      <c r="Q106" s="256">
        <f>ROUND(E106*P106,2)</f>
        <v>0</v>
      </c>
      <c r="R106" s="256"/>
      <c r="S106" s="256" t="s">
        <v>119</v>
      </c>
      <c r="T106" s="257" t="s">
        <v>119</v>
      </c>
      <c r="U106" s="233">
        <v>0</v>
      </c>
      <c r="V106" s="233">
        <f>ROUND(E106*U106,2)</f>
        <v>0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121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183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304</v>
      </c>
      <c r="D108" s="234"/>
      <c r="E108" s="235">
        <v>1.7324999999999999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123</v>
      </c>
      <c r="AH108" s="214">
        <v>5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4" t="s">
        <v>125</v>
      </c>
      <c r="D109" s="236"/>
      <c r="E109" s="237">
        <v>1.7324999999999999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>
        <v>1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51">
        <v>15</v>
      </c>
      <c r="B110" s="252" t="s">
        <v>187</v>
      </c>
      <c r="C110" s="262" t="s">
        <v>188</v>
      </c>
      <c r="D110" s="253" t="s">
        <v>177</v>
      </c>
      <c r="E110" s="254">
        <v>1.7324999999999999</v>
      </c>
      <c r="F110" s="255"/>
      <c r="G110" s="256">
        <f>ROUND(E110*F110,2)</f>
        <v>0</v>
      </c>
      <c r="H110" s="255"/>
      <c r="I110" s="256">
        <f>ROUND(E110*H110,2)</f>
        <v>0</v>
      </c>
      <c r="J110" s="255"/>
      <c r="K110" s="256">
        <f>ROUND(E110*J110,2)</f>
        <v>0</v>
      </c>
      <c r="L110" s="256">
        <v>21</v>
      </c>
      <c r="M110" s="256">
        <f>G110*(1+L110/100)</f>
        <v>0</v>
      </c>
      <c r="N110" s="256">
        <v>0</v>
      </c>
      <c r="O110" s="256">
        <f>ROUND(E110*N110,2)</f>
        <v>0</v>
      </c>
      <c r="P110" s="256">
        <v>0</v>
      </c>
      <c r="Q110" s="256">
        <f>ROUND(E110*P110,2)</f>
        <v>0</v>
      </c>
      <c r="R110" s="256"/>
      <c r="S110" s="256" t="s">
        <v>119</v>
      </c>
      <c r="T110" s="257" t="s">
        <v>119</v>
      </c>
      <c r="U110" s="233">
        <v>0.06</v>
      </c>
      <c r="V110" s="233">
        <f>ROUND(E110*U110,2)</f>
        <v>0.1</v>
      </c>
      <c r="W110" s="233"/>
      <c r="X110" s="233" t="s">
        <v>120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121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3" t="s">
        <v>183</v>
      </c>
      <c r="D111" s="234"/>
      <c r="E111" s="235"/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123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304</v>
      </c>
      <c r="D112" s="234"/>
      <c r="E112" s="235">
        <v>1.7324999999999999</v>
      </c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123</v>
      </c>
      <c r="AH112" s="214">
        <v>5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4" t="s">
        <v>125</v>
      </c>
      <c r="D113" s="236"/>
      <c r="E113" s="237">
        <v>1.7324999999999999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>
        <v>1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51">
        <v>16</v>
      </c>
      <c r="B114" s="252" t="s">
        <v>189</v>
      </c>
      <c r="C114" s="262" t="s">
        <v>190</v>
      </c>
      <c r="D114" s="253" t="s">
        <v>191</v>
      </c>
      <c r="E114" s="254">
        <v>5.1979999999999998E-2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21</v>
      </c>
      <c r="M114" s="256">
        <f>G114*(1+L114/100)</f>
        <v>0</v>
      </c>
      <c r="N114" s="256">
        <v>1E-3</v>
      </c>
      <c r="O114" s="256">
        <f>ROUND(E114*N114,2)</f>
        <v>0</v>
      </c>
      <c r="P114" s="256">
        <v>0</v>
      </c>
      <c r="Q114" s="256">
        <f>ROUND(E114*P114,2)</f>
        <v>0</v>
      </c>
      <c r="R114" s="256" t="s">
        <v>165</v>
      </c>
      <c r="S114" s="256" t="s">
        <v>119</v>
      </c>
      <c r="T114" s="257" t="s">
        <v>119</v>
      </c>
      <c r="U114" s="233">
        <v>0</v>
      </c>
      <c r="V114" s="233">
        <f>ROUND(E114*U114,2)</f>
        <v>0</v>
      </c>
      <c r="W114" s="233"/>
      <c r="X114" s="233" t="s">
        <v>166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167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3" t="s">
        <v>192</v>
      </c>
      <c r="D115" s="234"/>
      <c r="E115" s="235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123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193</v>
      </c>
      <c r="D116" s="234"/>
      <c r="E116" s="235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305</v>
      </c>
      <c r="D117" s="234"/>
      <c r="E117" s="235">
        <v>5.1979999999999998E-2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123</v>
      </c>
      <c r="AH117" s="214">
        <v>5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4" t="s">
        <v>125</v>
      </c>
      <c r="D118" s="236"/>
      <c r="E118" s="237">
        <v>5.1979999999999998E-2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123</v>
      </c>
      <c r="AH118" s="214">
        <v>1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17</v>
      </c>
      <c r="B119" s="252" t="s">
        <v>195</v>
      </c>
      <c r="C119" s="262" t="s">
        <v>196</v>
      </c>
      <c r="D119" s="253" t="s">
        <v>177</v>
      </c>
      <c r="E119" s="254">
        <v>1.7324999999999999</v>
      </c>
      <c r="F119" s="255"/>
      <c r="G119" s="256">
        <f>ROUND(E119*F119,2)</f>
        <v>0</v>
      </c>
      <c r="H119" s="255"/>
      <c r="I119" s="256">
        <f>ROUND(E119*H119,2)</f>
        <v>0</v>
      </c>
      <c r="J119" s="255"/>
      <c r="K119" s="256">
        <f>ROUND(E119*J119,2)</f>
        <v>0</v>
      </c>
      <c r="L119" s="256">
        <v>21</v>
      </c>
      <c r="M119" s="256">
        <f>G119*(1+L119/100)</f>
        <v>0</v>
      </c>
      <c r="N119" s="256">
        <v>0</v>
      </c>
      <c r="O119" s="256">
        <f>ROUND(E119*N119,2)</f>
        <v>0</v>
      </c>
      <c r="P119" s="256">
        <v>0</v>
      </c>
      <c r="Q119" s="256">
        <f>ROUND(E119*P119,2)</f>
        <v>0</v>
      </c>
      <c r="R119" s="256"/>
      <c r="S119" s="256" t="s">
        <v>119</v>
      </c>
      <c r="T119" s="257" t="s">
        <v>119</v>
      </c>
      <c r="U119" s="233">
        <v>1.0999999999999999E-2</v>
      </c>
      <c r="V119" s="233">
        <f>ROUND(E119*U119,2)</f>
        <v>0.02</v>
      </c>
      <c r="W119" s="233"/>
      <c r="X119" s="233" t="s">
        <v>120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121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183</v>
      </c>
      <c r="D120" s="234"/>
      <c r="E120" s="235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3" t="s">
        <v>304</v>
      </c>
      <c r="D121" s="234"/>
      <c r="E121" s="235">
        <v>1.7324999999999999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123</v>
      </c>
      <c r="AH121" s="214">
        <v>5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4" t="s">
        <v>125</v>
      </c>
      <c r="D122" s="236"/>
      <c r="E122" s="237">
        <v>1.7324999999999999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123</v>
      </c>
      <c r="AH122" s="214">
        <v>1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18</v>
      </c>
      <c r="B123" s="252" t="s">
        <v>197</v>
      </c>
      <c r="C123" s="262" t="s">
        <v>198</v>
      </c>
      <c r="D123" s="253" t="s">
        <v>118</v>
      </c>
      <c r="E123" s="254">
        <v>2.5989999999999999E-2</v>
      </c>
      <c r="F123" s="255"/>
      <c r="G123" s="256">
        <f>ROUND(E123*F123,2)</f>
        <v>0</v>
      </c>
      <c r="H123" s="255"/>
      <c r="I123" s="256">
        <f>ROUND(E123*H123,2)</f>
        <v>0</v>
      </c>
      <c r="J123" s="255"/>
      <c r="K123" s="256">
        <f>ROUND(E123*J123,2)</f>
        <v>0</v>
      </c>
      <c r="L123" s="256">
        <v>21</v>
      </c>
      <c r="M123" s="256">
        <f>G123*(1+L123/100)</f>
        <v>0</v>
      </c>
      <c r="N123" s="256">
        <v>0</v>
      </c>
      <c r="O123" s="256">
        <f>ROUND(E123*N123,2)</f>
        <v>0</v>
      </c>
      <c r="P123" s="256">
        <v>0</v>
      </c>
      <c r="Q123" s="256">
        <f>ROUND(E123*P123,2)</f>
        <v>0</v>
      </c>
      <c r="R123" s="256"/>
      <c r="S123" s="256" t="s">
        <v>119</v>
      </c>
      <c r="T123" s="257" t="s">
        <v>119</v>
      </c>
      <c r="U123" s="233">
        <v>0.26</v>
      </c>
      <c r="V123" s="233">
        <f>ROUND(E123*U123,2)</f>
        <v>0.01</v>
      </c>
      <c r="W123" s="233"/>
      <c r="X123" s="233" t="s">
        <v>120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121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3" t="s">
        <v>183</v>
      </c>
      <c r="D124" s="234"/>
      <c r="E124" s="235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123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199</v>
      </c>
      <c r="D125" s="234"/>
      <c r="E125" s="235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3" t="s">
        <v>306</v>
      </c>
      <c r="D126" s="234"/>
      <c r="E126" s="235">
        <v>2.5989999999999999E-2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123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4" t="s">
        <v>125</v>
      </c>
      <c r="D127" s="236"/>
      <c r="E127" s="237">
        <v>2.5989999999999999E-2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123</v>
      </c>
      <c r="AH127" s="214">
        <v>1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51">
        <v>19</v>
      </c>
      <c r="B128" s="252" t="s">
        <v>201</v>
      </c>
      <c r="C128" s="262" t="s">
        <v>202</v>
      </c>
      <c r="D128" s="253" t="s">
        <v>118</v>
      </c>
      <c r="E128" s="254">
        <v>3.47E-3</v>
      </c>
      <c r="F128" s="255"/>
      <c r="G128" s="256">
        <f>ROUND(E128*F128,2)</f>
        <v>0</v>
      </c>
      <c r="H128" s="255"/>
      <c r="I128" s="256">
        <f>ROUND(E128*H128,2)</f>
        <v>0</v>
      </c>
      <c r="J128" s="255"/>
      <c r="K128" s="256">
        <f>ROUND(E128*J128,2)</f>
        <v>0</v>
      </c>
      <c r="L128" s="256">
        <v>21</v>
      </c>
      <c r="M128" s="256">
        <f>G128*(1+L128/100)</f>
        <v>0</v>
      </c>
      <c r="N128" s="256">
        <v>0</v>
      </c>
      <c r="O128" s="256">
        <f>ROUND(E128*N128,2)</f>
        <v>0</v>
      </c>
      <c r="P128" s="256">
        <v>0</v>
      </c>
      <c r="Q128" s="256">
        <f>ROUND(E128*P128,2)</f>
        <v>0</v>
      </c>
      <c r="R128" s="256"/>
      <c r="S128" s="256" t="s">
        <v>119</v>
      </c>
      <c r="T128" s="257" t="s">
        <v>119</v>
      </c>
      <c r="U128" s="233">
        <v>4.9870000000000001</v>
      </c>
      <c r="V128" s="233">
        <f>ROUND(E128*U128,2)</f>
        <v>0.02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121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3" t="s">
        <v>183</v>
      </c>
      <c r="D129" s="234"/>
      <c r="E129" s="235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3" t="s">
        <v>203</v>
      </c>
      <c r="D130" s="234"/>
      <c r="E130" s="235"/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3" t="s">
        <v>307</v>
      </c>
      <c r="D131" s="234"/>
      <c r="E131" s="235">
        <v>3.47E-3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123</v>
      </c>
      <c r="AH131" s="214">
        <v>5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4" t="s">
        <v>125</v>
      </c>
      <c r="D132" s="236"/>
      <c r="E132" s="237">
        <v>3.47E-3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123</v>
      </c>
      <c r="AH132" s="214">
        <v>1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51">
        <v>20</v>
      </c>
      <c r="B133" s="252" t="s">
        <v>308</v>
      </c>
      <c r="C133" s="262" t="s">
        <v>309</v>
      </c>
      <c r="D133" s="253" t="s">
        <v>177</v>
      </c>
      <c r="E133" s="254">
        <v>12.65</v>
      </c>
      <c r="F133" s="255"/>
      <c r="G133" s="256">
        <f>ROUND(E133*F133,2)</f>
        <v>0</v>
      </c>
      <c r="H133" s="255"/>
      <c r="I133" s="256">
        <f>ROUND(E133*H133,2)</f>
        <v>0</v>
      </c>
      <c r="J133" s="255"/>
      <c r="K133" s="256">
        <f>ROUND(E133*J133,2)</f>
        <v>0</v>
      </c>
      <c r="L133" s="256">
        <v>21</v>
      </c>
      <c r="M133" s="256">
        <f>G133*(1+L133/100)</f>
        <v>0</v>
      </c>
      <c r="N133" s="256">
        <v>0</v>
      </c>
      <c r="O133" s="256">
        <f>ROUND(E133*N133,2)</f>
        <v>0</v>
      </c>
      <c r="P133" s="256">
        <v>0.44</v>
      </c>
      <c r="Q133" s="256">
        <f>ROUND(E133*P133,2)</f>
        <v>5.57</v>
      </c>
      <c r="R133" s="256"/>
      <c r="S133" s="256" t="s">
        <v>119</v>
      </c>
      <c r="T133" s="257" t="s">
        <v>119</v>
      </c>
      <c r="U133" s="233">
        <v>0.376</v>
      </c>
      <c r="V133" s="233">
        <f>ROUND(E133*U133,2)</f>
        <v>4.76</v>
      </c>
      <c r="W133" s="233"/>
      <c r="X133" s="233" t="s">
        <v>120</v>
      </c>
      <c r="Y133" s="214"/>
      <c r="Z133" s="214"/>
      <c r="AA133" s="214"/>
      <c r="AB133" s="214"/>
      <c r="AC133" s="214"/>
      <c r="AD133" s="214"/>
      <c r="AE133" s="214"/>
      <c r="AF133" s="214"/>
      <c r="AG133" s="214" t="s">
        <v>135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3" t="s">
        <v>275</v>
      </c>
      <c r="D134" s="234"/>
      <c r="E134" s="235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3" t="s">
        <v>276</v>
      </c>
      <c r="D135" s="234"/>
      <c r="E135" s="235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3" t="s">
        <v>310</v>
      </c>
      <c r="D136" s="234"/>
      <c r="E136" s="235">
        <v>12.65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4" t="s">
        <v>125</v>
      </c>
      <c r="D137" s="236"/>
      <c r="E137" s="237">
        <v>12.65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123</v>
      </c>
      <c r="AH137" s="214">
        <v>1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x14ac:dyDescent="0.2">
      <c r="A138" s="245" t="s">
        <v>114</v>
      </c>
      <c r="B138" s="246" t="s">
        <v>75</v>
      </c>
      <c r="C138" s="261" t="s">
        <v>76</v>
      </c>
      <c r="D138" s="247"/>
      <c r="E138" s="248"/>
      <c r="F138" s="249"/>
      <c r="G138" s="249">
        <f>SUMIF(AG139:AG147,"&lt;&gt;NOR",G139:G147)</f>
        <v>0</v>
      </c>
      <c r="H138" s="249"/>
      <c r="I138" s="249">
        <f>SUM(I139:I147)</f>
        <v>0</v>
      </c>
      <c r="J138" s="249"/>
      <c r="K138" s="249">
        <f>SUM(K139:K147)</f>
        <v>0</v>
      </c>
      <c r="L138" s="249"/>
      <c r="M138" s="249">
        <f>SUM(M139:M147)</f>
        <v>0</v>
      </c>
      <c r="N138" s="249"/>
      <c r="O138" s="249">
        <f>SUM(O139:O147)</f>
        <v>5.49</v>
      </c>
      <c r="P138" s="249"/>
      <c r="Q138" s="249">
        <f>SUM(Q139:Q147)</f>
        <v>0</v>
      </c>
      <c r="R138" s="249"/>
      <c r="S138" s="249"/>
      <c r="T138" s="250"/>
      <c r="U138" s="244"/>
      <c r="V138" s="244">
        <f>SUM(V139:V147)</f>
        <v>4.3899999999999997</v>
      </c>
      <c r="W138" s="244"/>
      <c r="X138" s="244"/>
      <c r="AG138" t="s">
        <v>115</v>
      </c>
    </row>
    <row r="139" spans="1:60" outlineLevel="1" x14ac:dyDescent="0.2">
      <c r="A139" s="251">
        <v>21</v>
      </c>
      <c r="B139" s="252" t="s">
        <v>311</v>
      </c>
      <c r="C139" s="262" t="s">
        <v>312</v>
      </c>
      <c r="D139" s="253" t="s">
        <v>177</v>
      </c>
      <c r="E139" s="254">
        <v>12.65</v>
      </c>
      <c r="F139" s="255"/>
      <c r="G139" s="256">
        <f>ROUND(E139*F139,2)</f>
        <v>0</v>
      </c>
      <c r="H139" s="255"/>
      <c r="I139" s="256">
        <f>ROUND(E139*H139,2)</f>
        <v>0</v>
      </c>
      <c r="J139" s="255"/>
      <c r="K139" s="256">
        <f>ROUND(E139*J139,2)</f>
        <v>0</v>
      </c>
      <c r="L139" s="256">
        <v>21</v>
      </c>
      <c r="M139" s="256">
        <f>G139*(1+L139/100)</f>
        <v>0</v>
      </c>
      <c r="N139" s="256">
        <v>0.43402000000000002</v>
      </c>
      <c r="O139" s="256">
        <f>ROUND(E139*N139,2)</f>
        <v>5.49</v>
      </c>
      <c r="P139" s="256">
        <v>0</v>
      </c>
      <c r="Q139" s="256">
        <f>ROUND(E139*P139,2)</f>
        <v>0</v>
      </c>
      <c r="R139" s="256"/>
      <c r="S139" s="256" t="s">
        <v>119</v>
      </c>
      <c r="T139" s="257" t="s">
        <v>119</v>
      </c>
      <c r="U139" s="233">
        <v>0.34687000000000001</v>
      </c>
      <c r="V139" s="233">
        <f>ROUND(E139*U139,2)</f>
        <v>4.3899999999999997</v>
      </c>
      <c r="W139" s="233"/>
      <c r="X139" s="233" t="s">
        <v>313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314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6" t="s">
        <v>315</v>
      </c>
      <c r="D140" s="259"/>
      <c r="E140" s="259"/>
      <c r="F140" s="259"/>
      <c r="G140" s="259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147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85" t="s">
        <v>316</v>
      </c>
      <c r="D141" s="277"/>
      <c r="E141" s="277"/>
      <c r="F141" s="277"/>
      <c r="G141" s="277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147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85" t="s">
        <v>317</v>
      </c>
      <c r="D142" s="277"/>
      <c r="E142" s="277"/>
      <c r="F142" s="277"/>
      <c r="G142" s="277"/>
      <c r="H142" s="233"/>
      <c r="I142" s="233"/>
      <c r="J142" s="233"/>
      <c r="K142" s="233"/>
      <c r="L142" s="233"/>
      <c r="M142" s="233"/>
      <c r="N142" s="233"/>
      <c r="O142" s="233"/>
      <c r="P142" s="233"/>
      <c r="Q142" s="233"/>
      <c r="R142" s="233"/>
      <c r="S142" s="233"/>
      <c r="T142" s="233"/>
      <c r="U142" s="233"/>
      <c r="V142" s="233"/>
      <c r="W142" s="233"/>
      <c r="X142" s="23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147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3" t="s">
        <v>318</v>
      </c>
      <c r="D143" s="234"/>
      <c r="E143" s="235"/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123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3" t="s">
        <v>275</v>
      </c>
      <c r="D144" s="234"/>
      <c r="E144" s="235"/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3"/>
      <c r="U144" s="233"/>
      <c r="V144" s="233"/>
      <c r="W144" s="233"/>
      <c r="X144" s="23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123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3" t="s">
        <v>276</v>
      </c>
      <c r="D145" s="234"/>
      <c r="E145" s="235"/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123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3" t="s">
        <v>310</v>
      </c>
      <c r="D146" s="234"/>
      <c r="E146" s="235">
        <v>12.65</v>
      </c>
      <c r="F146" s="233"/>
      <c r="G146" s="233"/>
      <c r="H146" s="233"/>
      <c r="I146" s="233"/>
      <c r="J146" s="233"/>
      <c r="K146" s="233"/>
      <c r="L146" s="233"/>
      <c r="M146" s="233"/>
      <c r="N146" s="233"/>
      <c r="O146" s="233"/>
      <c r="P146" s="233"/>
      <c r="Q146" s="233"/>
      <c r="R146" s="233"/>
      <c r="S146" s="233"/>
      <c r="T146" s="233"/>
      <c r="U146" s="233"/>
      <c r="V146" s="233"/>
      <c r="W146" s="233"/>
      <c r="X146" s="23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123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4" t="s">
        <v>125</v>
      </c>
      <c r="D147" s="236"/>
      <c r="E147" s="237">
        <v>12.65</v>
      </c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  <c r="P147" s="233"/>
      <c r="Q147" s="233"/>
      <c r="R147" s="233"/>
      <c r="S147" s="233"/>
      <c r="T147" s="233"/>
      <c r="U147" s="233"/>
      <c r="V147" s="233"/>
      <c r="W147" s="233"/>
      <c r="X147" s="23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123</v>
      </c>
      <c r="AH147" s="214">
        <v>1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x14ac:dyDescent="0.2">
      <c r="A148" s="245" t="s">
        <v>114</v>
      </c>
      <c r="B148" s="246" t="s">
        <v>81</v>
      </c>
      <c r="C148" s="261" t="s">
        <v>82</v>
      </c>
      <c r="D148" s="247"/>
      <c r="E148" s="248"/>
      <c r="F148" s="249"/>
      <c r="G148" s="249">
        <f>SUMIF(AG149:AG149,"&lt;&gt;NOR",G149:G149)</f>
        <v>0</v>
      </c>
      <c r="H148" s="249"/>
      <c r="I148" s="249">
        <f>SUM(I149:I149)</f>
        <v>0</v>
      </c>
      <c r="J148" s="249"/>
      <c r="K148" s="249">
        <f>SUM(K149:K149)</f>
        <v>0</v>
      </c>
      <c r="L148" s="249"/>
      <c r="M148" s="249">
        <f>SUM(M149:M149)</f>
        <v>0</v>
      </c>
      <c r="N148" s="249"/>
      <c r="O148" s="249">
        <f>SUM(O149:O149)</f>
        <v>0</v>
      </c>
      <c r="P148" s="249"/>
      <c r="Q148" s="249">
        <f>SUM(Q149:Q149)</f>
        <v>0</v>
      </c>
      <c r="R148" s="249"/>
      <c r="S148" s="249"/>
      <c r="T148" s="250"/>
      <c r="U148" s="244"/>
      <c r="V148" s="244">
        <f>SUM(V149:V149)</f>
        <v>2.31</v>
      </c>
      <c r="W148" s="244"/>
      <c r="X148" s="244"/>
      <c r="AG148" t="s">
        <v>115</v>
      </c>
    </row>
    <row r="149" spans="1:60" outlineLevel="1" x14ac:dyDescent="0.2">
      <c r="A149" s="278">
        <v>22</v>
      </c>
      <c r="B149" s="279" t="s">
        <v>262</v>
      </c>
      <c r="C149" s="286" t="s">
        <v>263</v>
      </c>
      <c r="D149" s="280" t="s">
        <v>164</v>
      </c>
      <c r="E149" s="281">
        <v>5.9217399999999998</v>
      </c>
      <c r="F149" s="282"/>
      <c r="G149" s="283">
        <f>ROUND(E149*F149,2)</f>
        <v>0</v>
      </c>
      <c r="H149" s="282"/>
      <c r="I149" s="283">
        <f>ROUND(E149*H149,2)</f>
        <v>0</v>
      </c>
      <c r="J149" s="282"/>
      <c r="K149" s="283">
        <f>ROUND(E149*J149,2)</f>
        <v>0</v>
      </c>
      <c r="L149" s="283">
        <v>21</v>
      </c>
      <c r="M149" s="283">
        <f>G149*(1+L149/100)</f>
        <v>0</v>
      </c>
      <c r="N149" s="283">
        <v>0</v>
      </c>
      <c r="O149" s="283">
        <f>ROUND(E149*N149,2)</f>
        <v>0</v>
      </c>
      <c r="P149" s="283">
        <v>0</v>
      </c>
      <c r="Q149" s="283">
        <f>ROUND(E149*P149,2)</f>
        <v>0</v>
      </c>
      <c r="R149" s="283"/>
      <c r="S149" s="283" t="s">
        <v>119</v>
      </c>
      <c r="T149" s="284" t="s">
        <v>119</v>
      </c>
      <c r="U149" s="233">
        <v>0.39</v>
      </c>
      <c r="V149" s="233">
        <f>ROUND(E149*U149,2)</f>
        <v>2.31</v>
      </c>
      <c r="W149" s="233"/>
      <c r="X149" s="233" t="s">
        <v>264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265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x14ac:dyDescent="0.2">
      <c r="A150" s="245" t="s">
        <v>114</v>
      </c>
      <c r="B150" s="246" t="s">
        <v>84</v>
      </c>
      <c r="C150" s="261" t="s">
        <v>85</v>
      </c>
      <c r="D150" s="247"/>
      <c r="E150" s="248"/>
      <c r="F150" s="249"/>
      <c r="G150" s="249">
        <f>SUMIF(AG151:AG168,"&lt;&gt;NOR",G151:G168)</f>
        <v>0</v>
      </c>
      <c r="H150" s="249"/>
      <c r="I150" s="249">
        <f>SUM(I151:I168)</f>
        <v>0</v>
      </c>
      <c r="J150" s="249"/>
      <c r="K150" s="249">
        <f>SUM(K151:K168)</f>
        <v>0</v>
      </c>
      <c r="L150" s="249"/>
      <c r="M150" s="249">
        <f>SUM(M151:M168)</f>
        <v>0</v>
      </c>
      <c r="N150" s="249"/>
      <c r="O150" s="249">
        <f>SUM(O151:O168)</f>
        <v>0</v>
      </c>
      <c r="P150" s="249"/>
      <c r="Q150" s="249">
        <f>SUM(Q151:Q168)</f>
        <v>0</v>
      </c>
      <c r="R150" s="249"/>
      <c r="S150" s="249"/>
      <c r="T150" s="250"/>
      <c r="U150" s="244"/>
      <c r="V150" s="244">
        <f>SUM(V151:V168)</f>
        <v>0</v>
      </c>
      <c r="W150" s="244"/>
      <c r="X150" s="244"/>
      <c r="AG150" t="s">
        <v>115</v>
      </c>
    </row>
    <row r="151" spans="1:60" outlineLevel="1" x14ac:dyDescent="0.2">
      <c r="A151" s="278">
        <v>23</v>
      </c>
      <c r="B151" s="279" t="s">
        <v>319</v>
      </c>
      <c r="C151" s="286" t="s">
        <v>320</v>
      </c>
      <c r="D151" s="280" t="s">
        <v>233</v>
      </c>
      <c r="E151" s="281">
        <v>17</v>
      </c>
      <c r="F151" s="282"/>
      <c r="G151" s="283">
        <f>ROUND(E151*F151,2)</f>
        <v>0</v>
      </c>
      <c r="H151" s="282"/>
      <c r="I151" s="283">
        <f>ROUND(E151*H151,2)</f>
        <v>0</v>
      </c>
      <c r="J151" s="282"/>
      <c r="K151" s="283">
        <f>ROUND(E151*J151,2)</f>
        <v>0</v>
      </c>
      <c r="L151" s="283">
        <v>21</v>
      </c>
      <c r="M151" s="283">
        <f>G151*(1+L151/100)</f>
        <v>0</v>
      </c>
      <c r="N151" s="283">
        <v>0</v>
      </c>
      <c r="O151" s="283">
        <f>ROUND(E151*N151,2)</f>
        <v>0</v>
      </c>
      <c r="P151" s="283">
        <v>0</v>
      </c>
      <c r="Q151" s="283">
        <f>ROUND(E151*P151,2)</f>
        <v>0</v>
      </c>
      <c r="R151" s="283"/>
      <c r="S151" s="283" t="s">
        <v>321</v>
      </c>
      <c r="T151" s="284" t="s">
        <v>322</v>
      </c>
      <c r="U151" s="233">
        <v>0</v>
      </c>
      <c r="V151" s="233">
        <f>ROUND(E151*U151,2)</f>
        <v>0</v>
      </c>
      <c r="W151" s="233"/>
      <c r="X151" s="233" t="s">
        <v>120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323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78">
        <v>24</v>
      </c>
      <c r="B152" s="279" t="s">
        <v>324</v>
      </c>
      <c r="C152" s="286" t="s">
        <v>325</v>
      </c>
      <c r="D152" s="280" t="s">
        <v>233</v>
      </c>
      <c r="E152" s="281">
        <v>28</v>
      </c>
      <c r="F152" s="282"/>
      <c r="G152" s="283">
        <f>ROUND(E152*F152,2)</f>
        <v>0</v>
      </c>
      <c r="H152" s="282"/>
      <c r="I152" s="283">
        <f>ROUND(E152*H152,2)</f>
        <v>0</v>
      </c>
      <c r="J152" s="282"/>
      <c r="K152" s="283">
        <f>ROUND(E152*J152,2)</f>
        <v>0</v>
      </c>
      <c r="L152" s="283">
        <v>21</v>
      </c>
      <c r="M152" s="283">
        <f>G152*(1+L152/100)</f>
        <v>0</v>
      </c>
      <c r="N152" s="283">
        <v>0</v>
      </c>
      <c r="O152" s="283">
        <f>ROUND(E152*N152,2)</f>
        <v>0</v>
      </c>
      <c r="P152" s="283">
        <v>0</v>
      </c>
      <c r="Q152" s="283">
        <f>ROUND(E152*P152,2)</f>
        <v>0</v>
      </c>
      <c r="R152" s="283"/>
      <c r="S152" s="283" t="s">
        <v>321</v>
      </c>
      <c r="T152" s="284" t="s">
        <v>322</v>
      </c>
      <c r="U152" s="233">
        <v>0</v>
      </c>
      <c r="V152" s="233">
        <f>ROUND(E152*U152,2)</f>
        <v>0</v>
      </c>
      <c r="W152" s="233"/>
      <c r="X152" s="233" t="s">
        <v>120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323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78">
        <v>25</v>
      </c>
      <c r="B153" s="279" t="s">
        <v>326</v>
      </c>
      <c r="C153" s="286" t="s">
        <v>327</v>
      </c>
      <c r="D153" s="280" t="s">
        <v>233</v>
      </c>
      <c r="E153" s="281">
        <v>6</v>
      </c>
      <c r="F153" s="282"/>
      <c r="G153" s="283">
        <f>ROUND(E153*F153,2)</f>
        <v>0</v>
      </c>
      <c r="H153" s="282"/>
      <c r="I153" s="283">
        <f>ROUND(E153*H153,2)</f>
        <v>0</v>
      </c>
      <c r="J153" s="282"/>
      <c r="K153" s="283">
        <f>ROUND(E153*J153,2)</f>
        <v>0</v>
      </c>
      <c r="L153" s="283">
        <v>21</v>
      </c>
      <c r="M153" s="283">
        <f>G153*(1+L153/100)</f>
        <v>0</v>
      </c>
      <c r="N153" s="283">
        <v>0</v>
      </c>
      <c r="O153" s="283">
        <f>ROUND(E153*N153,2)</f>
        <v>0</v>
      </c>
      <c r="P153" s="283">
        <v>0</v>
      </c>
      <c r="Q153" s="283">
        <f>ROUND(E153*P153,2)</f>
        <v>0</v>
      </c>
      <c r="R153" s="283"/>
      <c r="S153" s="283" t="s">
        <v>321</v>
      </c>
      <c r="T153" s="284" t="s">
        <v>322</v>
      </c>
      <c r="U153" s="233">
        <v>0</v>
      </c>
      <c r="V153" s="233">
        <f>ROUND(E153*U153,2)</f>
        <v>0</v>
      </c>
      <c r="W153" s="233"/>
      <c r="X153" s="233" t="s">
        <v>120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323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78">
        <v>26</v>
      </c>
      <c r="B154" s="279" t="s">
        <v>328</v>
      </c>
      <c r="C154" s="286" t="s">
        <v>329</v>
      </c>
      <c r="D154" s="280" t="s">
        <v>233</v>
      </c>
      <c r="E154" s="281">
        <v>20</v>
      </c>
      <c r="F154" s="282"/>
      <c r="G154" s="283">
        <f>ROUND(E154*F154,2)</f>
        <v>0</v>
      </c>
      <c r="H154" s="282"/>
      <c r="I154" s="283">
        <f>ROUND(E154*H154,2)</f>
        <v>0</v>
      </c>
      <c r="J154" s="282"/>
      <c r="K154" s="283">
        <f>ROUND(E154*J154,2)</f>
        <v>0</v>
      </c>
      <c r="L154" s="283">
        <v>21</v>
      </c>
      <c r="M154" s="283">
        <f>G154*(1+L154/100)</f>
        <v>0</v>
      </c>
      <c r="N154" s="283">
        <v>0</v>
      </c>
      <c r="O154" s="283">
        <f>ROUND(E154*N154,2)</f>
        <v>0</v>
      </c>
      <c r="P154" s="283">
        <v>0</v>
      </c>
      <c r="Q154" s="283">
        <f>ROUND(E154*P154,2)</f>
        <v>0</v>
      </c>
      <c r="R154" s="283"/>
      <c r="S154" s="283" t="s">
        <v>321</v>
      </c>
      <c r="T154" s="284" t="s">
        <v>322</v>
      </c>
      <c r="U154" s="233">
        <v>0</v>
      </c>
      <c r="V154" s="233">
        <f>ROUND(E154*U154,2)</f>
        <v>0</v>
      </c>
      <c r="W154" s="233"/>
      <c r="X154" s="233" t="s">
        <v>120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323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78">
        <v>27</v>
      </c>
      <c r="B155" s="279" t="s">
        <v>330</v>
      </c>
      <c r="C155" s="286" t="s">
        <v>331</v>
      </c>
      <c r="D155" s="280" t="s">
        <v>332</v>
      </c>
      <c r="E155" s="281">
        <v>18</v>
      </c>
      <c r="F155" s="282"/>
      <c r="G155" s="283">
        <f>ROUND(E155*F155,2)</f>
        <v>0</v>
      </c>
      <c r="H155" s="282"/>
      <c r="I155" s="283">
        <f>ROUND(E155*H155,2)</f>
        <v>0</v>
      </c>
      <c r="J155" s="282"/>
      <c r="K155" s="283">
        <f>ROUND(E155*J155,2)</f>
        <v>0</v>
      </c>
      <c r="L155" s="283">
        <v>21</v>
      </c>
      <c r="M155" s="283">
        <f>G155*(1+L155/100)</f>
        <v>0</v>
      </c>
      <c r="N155" s="283">
        <v>0</v>
      </c>
      <c r="O155" s="283">
        <f>ROUND(E155*N155,2)</f>
        <v>0</v>
      </c>
      <c r="P155" s="283">
        <v>0</v>
      </c>
      <c r="Q155" s="283">
        <f>ROUND(E155*P155,2)</f>
        <v>0</v>
      </c>
      <c r="R155" s="283"/>
      <c r="S155" s="283" t="s">
        <v>321</v>
      </c>
      <c r="T155" s="284" t="s">
        <v>322</v>
      </c>
      <c r="U155" s="233">
        <v>0</v>
      </c>
      <c r="V155" s="233">
        <f>ROUND(E155*U155,2)</f>
        <v>0</v>
      </c>
      <c r="W155" s="233"/>
      <c r="X155" s="233" t="s">
        <v>120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323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33.75" outlineLevel="1" x14ac:dyDescent="0.2">
      <c r="A156" s="278">
        <v>28</v>
      </c>
      <c r="B156" s="279" t="s">
        <v>333</v>
      </c>
      <c r="C156" s="286" t="s">
        <v>334</v>
      </c>
      <c r="D156" s="280" t="s">
        <v>332</v>
      </c>
      <c r="E156" s="281">
        <v>1</v>
      </c>
      <c r="F156" s="282"/>
      <c r="G156" s="283">
        <f>ROUND(E156*F156,2)</f>
        <v>0</v>
      </c>
      <c r="H156" s="282"/>
      <c r="I156" s="283">
        <f>ROUND(E156*H156,2)</f>
        <v>0</v>
      </c>
      <c r="J156" s="282"/>
      <c r="K156" s="283">
        <f>ROUND(E156*J156,2)</f>
        <v>0</v>
      </c>
      <c r="L156" s="283">
        <v>21</v>
      </c>
      <c r="M156" s="283">
        <f>G156*(1+L156/100)</f>
        <v>0</v>
      </c>
      <c r="N156" s="283">
        <v>0</v>
      </c>
      <c r="O156" s="283">
        <f>ROUND(E156*N156,2)</f>
        <v>0</v>
      </c>
      <c r="P156" s="283">
        <v>0</v>
      </c>
      <c r="Q156" s="283">
        <f>ROUND(E156*P156,2)</f>
        <v>0</v>
      </c>
      <c r="R156" s="283"/>
      <c r="S156" s="283" t="s">
        <v>321</v>
      </c>
      <c r="T156" s="284" t="s">
        <v>322</v>
      </c>
      <c r="U156" s="233">
        <v>0</v>
      </c>
      <c r="V156" s="233">
        <f>ROUND(E156*U156,2)</f>
        <v>0</v>
      </c>
      <c r="W156" s="233"/>
      <c r="X156" s="233" t="s">
        <v>120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323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45" outlineLevel="1" x14ac:dyDescent="0.2">
      <c r="A157" s="278">
        <v>29</v>
      </c>
      <c r="B157" s="279" t="s">
        <v>335</v>
      </c>
      <c r="C157" s="286" t="s">
        <v>336</v>
      </c>
      <c r="D157" s="280" t="s">
        <v>332</v>
      </c>
      <c r="E157" s="281">
        <v>1</v>
      </c>
      <c r="F157" s="282"/>
      <c r="G157" s="283">
        <f>ROUND(E157*F157,2)</f>
        <v>0</v>
      </c>
      <c r="H157" s="282"/>
      <c r="I157" s="283">
        <f>ROUND(E157*H157,2)</f>
        <v>0</v>
      </c>
      <c r="J157" s="282"/>
      <c r="K157" s="283">
        <f>ROUND(E157*J157,2)</f>
        <v>0</v>
      </c>
      <c r="L157" s="283">
        <v>21</v>
      </c>
      <c r="M157" s="283">
        <f>G157*(1+L157/100)</f>
        <v>0</v>
      </c>
      <c r="N157" s="283">
        <v>0</v>
      </c>
      <c r="O157" s="283">
        <f>ROUND(E157*N157,2)</f>
        <v>0</v>
      </c>
      <c r="P157" s="283">
        <v>0</v>
      </c>
      <c r="Q157" s="283">
        <f>ROUND(E157*P157,2)</f>
        <v>0</v>
      </c>
      <c r="R157" s="283"/>
      <c r="S157" s="283" t="s">
        <v>321</v>
      </c>
      <c r="T157" s="284" t="s">
        <v>322</v>
      </c>
      <c r="U157" s="233">
        <v>0</v>
      </c>
      <c r="V157" s="233">
        <f>ROUND(E157*U157,2)</f>
        <v>0</v>
      </c>
      <c r="W157" s="233"/>
      <c r="X157" s="233" t="s">
        <v>120</v>
      </c>
      <c r="Y157" s="214"/>
      <c r="Z157" s="214"/>
      <c r="AA157" s="214"/>
      <c r="AB157" s="214"/>
      <c r="AC157" s="214"/>
      <c r="AD157" s="214"/>
      <c r="AE157" s="214"/>
      <c r="AF157" s="214"/>
      <c r="AG157" s="214" t="s">
        <v>323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78">
        <v>30</v>
      </c>
      <c r="B158" s="279" t="s">
        <v>337</v>
      </c>
      <c r="C158" s="286" t="s">
        <v>338</v>
      </c>
      <c r="D158" s="280" t="s">
        <v>233</v>
      </c>
      <c r="E158" s="281">
        <v>33</v>
      </c>
      <c r="F158" s="282"/>
      <c r="G158" s="283">
        <f>ROUND(E158*F158,2)</f>
        <v>0</v>
      </c>
      <c r="H158" s="282"/>
      <c r="I158" s="283">
        <f>ROUND(E158*H158,2)</f>
        <v>0</v>
      </c>
      <c r="J158" s="282"/>
      <c r="K158" s="283">
        <f>ROUND(E158*J158,2)</f>
        <v>0</v>
      </c>
      <c r="L158" s="283">
        <v>21</v>
      </c>
      <c r="M158" s="283">
        <f>G158*(1+L158/100)</f>
        <v>0</v>
      </c>
      <c r="N158" s="283">
        <v>0</v>
      </c>
      <c r="O158" s="283">
        <f>ROUND(E158*N158,2)</f>
        <v>0</v>
      </c>
      <c r="P158" s="283">
        <v>0</v>
      </c>
      <c r="Q158" s="283">
        <f>ROUND(E158*P158,2)</f>
        <v>0</v>
      </c>
      <c r="R158" s="283"/>
      <c r="S158" s="283" t="s">
        <v>321</v>
      </c>
      <c r="T158" s="284" t="s">
        <v>322</v>
      </c>
      <c r="U158" s="233">
        <v>0</v>
      </c>
      <c r="V158" s="233">
        <f>ROUND(E158*U158,2)</f>
        <v>0</v>
      </c>
      <c r="W158" s="233"/>
      <c r="X158" s="233" t="s">
        <v>120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323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78">
        <v>31</v>
      </c>
      <c r="B159" s="279" t="s">
        <v>339</v>
      </c>
      <c r="C159" s="286" t="s">
        <v>340</v>
      </c>
      <c r="D159" s="280" t="s">
        <v>233</v>
      </c>
      <c r="E159" s="281">
        <v>15</v>
      </c>
      <c r="F159" s="282"/>
      <c r="G159" s="283">
        <f>ROUND(E159*F159,2)</f>
        <v>0</v>
      </c>
      <c r="H159" s="282"/>
      <c r="I159" s="283">
        <f>ROUND(E159*H159,2)</f>
        <v>0</v>
      </c>
      <c r="J159" s="282"/>
      <c r="K159" s="283">
        <f>ROUND(E159*J159,2)</f>
        <v>0</v>
      </c>
      <c r="L159" s="283">
        <v>21</v>
      </c>
      <c r="M159" s="283">
        <f>G159*(1+L159/100)</f>
        <v>0</v>
      </c>
      <c r="N159" s="283">
        <v>0</v>
      </c>
      <c r="O159" s="283">
        <f>ROUND(E159*N159,2)</f>
        <v>0</v>
      </c>
      <c r="P159" s="283">
        <v>0</v>
      </c>
      <c r="Q159" s="283">
        <f>ROUND(E159*P159,2)</f>
        <v>0</v>
      </c>
      <c r="R159" s="283"/>
      <c r="S159" s="283" t="s">
        <v>321</v>
      </c>
      <c r="T159" s="284" t="s">
        <v>322</v>
      </c>
      <c r="U159" s="233">
        <v>0</v>
      </c>
      <c r="V159" s="233">
        <f>ROUND(E159*U159,2)</f>
        <v>0</v>
      </c>
      <c r="W159" s="233"/>
      <c r="X159" s="233" t="s">
        <v>120</v>
      </c>
      <c r="Y159" s="214"/>
      <c r="Z159" s="214"/>
      <c r="AA159" s="214"/>
      <c r="AB159" s="214"/>
      <c r="AC159" s="214"/>
      <c r="AD159" s="214"/>
      <c r="AE159" s="214"/>
      <c r="AF159" s="214"/>
      <c r="AG159" s="214" t="s">
        <v>323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78">
        <v>32</v>
      </c>
      <c r="B160" s="279" t="s">
        <v>341</v>
      </c>
      <c r="C160" s="286" t="s">
        <v>342</v>
      </c>
      <c r="D160" s="280" t="s">
        <v>233</v>
      </c>
      <c r="E160" s="281">
        <v>15</v>
      </c>
      <c r="F160" s="282"/>
      <c r="G160" s="283">
        <f>ROUND(E160*F160,2)</f>
        <v>0</v>
      </c>
      <c r="H160" s="282"/>
      <c r="I160" s="283">
        <f>ROUND(E160*H160,2)</f>
        <v>0</v>
      </c>
      <c r="J160" s="282"/>
      <c r="K160" s="283">
        <f>ROUND(E160*J160,2)</f>
        <v>0</v>
      </c>
      <c r="L160" s="283">
        <v>21</v>
      </c>
      <c r="M160" s="283">
        <f>G160*(1+L160/100)</f>
        <v>0</v>
      </c>
      <c r="N160" s="283">
        <v>0</v>
      </c>
      <c r="O160" s="283">
        <f>ROUND(E160*N160,2)</f>
        <v>0</v>
      </c>
      <c r="P160" s="283">
        <v>0</v>
      </c>
      <c r="Q160" s="283">
        <f>ROUND(E160*P160,2)</f>
        <v>0</v>
      </c>
      <c r="R160" s="283"/>
      <c r="S160" s="283" t="s">
        <v>321</v>
      </c>
      <c r="T160" s="284" t="s">
        <v>322</v>
      </c>
      <c r="U160" s="233">
        <v>0</v>
      </c>
      <c r="V160" s="233">
        <f>ROUND(E160*U160,2)</f>
        <v>0</v>
      </c>
      <c r="W160" s="233"/>
      <c r="X160" s="233" t="s">
        <v>120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323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78">
        <v>33</v>
      </c>
      <c r="B161" s="279" t="s">
        <v>343</v>
      </c>
      <c r="C161" s="286" t="s">
        <v>344</v>
      </c>
      <c r="D161" s="280" t="s">
        <v>233</v>
      </c>
      <c r="E161" s="281">
        <v>5</v>
      </c>
      <c r="F161" s="282"/>
      <c r="G161" s="283">
        <f>ROUND(E161*F161,2)</f>
        <v>0</v>
      </c>
      <c r="H161" s="282"/>
      <c r="I161" s="283">
        <f>ROUND(E161*H161,2)</f>
        <v>0</v>
      </c>
      <c r="J161" s="282"/>
      <c r="K161" s="283">
        <f>ROUND(E161*J161,2)</f>
        <v>0</v>
      </c>
      <c r="L161" s="283">
        <v>21</v>
      </c>
      <c r="M161" s="283">
        <f>G161*(1+L161/100)</f>
        <v>0</v>
      </c>
      <c r="N161" s="283">
        <v>0</v>
      </c>
      <c r="O161" s="283">
        <f>ROUND(E161*N161,2)</f>
        <v>0</v>
      </c>
      <c r="P161" s="283">
        <v>0</v>
      </c>
      <c r="Q161" s="283">
        <f>ROUND(E161*P161,2)</f>
        <v>0</v>
      </c>
      <c r="R161" s="283"/>
      <c r="S161" s="283" t="s">
        <v>321</v>
      </c>
      <c r="T161" s="284" t="s">
        <v>322</v>
      </c>
      <c r="U161" s="233">
        <v>0</v>
      </c>
      <c r="V161" s="233">
        <f>ROUND(E161*U161,2)</f>
        <v>0</v>
      </c>
      <c r="W161" s="233"/>
      <c r="X161" s="233" t="s">
        <v>120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323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78">
        <v>34</v>
      </c>
      <c r="B162" s="279" t="s">
        <v>345</v>
      </c>
      <c r="C162" s="286" t="s">
        <v>346</v>
      </c>
      <c r="D162" s="280" t="s">
        <v>332</v>
      </c>
      <c r="E162" s="281">
        <v>6</v>
      </c>
      <c r="F162" s="282"/>
      <c r="G162" s="283">
        <f>ROUND(E162*F162,2)</f>
        <v>0</v>
      </c>
      <c r="H162" s="282"/>
      <c r="I162" s="283">
        <f>ROUND(E162*H162,2)</f>
        <v>0</v>
      </c>
      <c r="J162" s="282"/>
      <c r="K162" s="283">
        <f>ROUND(E162*J162,2)</f>
        <v>0</v>
      </c>
      <c r="L162" s="283">
        <v>21</v>
      </c>
      <c r="M162" s="283">
        <f>G162*(1+L162/100)</f>
        <v>0</v>
      </c>
      <c r="N162" s="283">
        <v>0</v>
      </c>
      <c r="O162" s="283">
        <f>ROUND(E162*N162,2)</f>
        <v>0</v>
      </c>
      <c r="P162" s="283">
        <v>0</v>
      </c>
      <c r="Q162" s="283">
        <f>ROUND(E162*P162,2)</f>
        <v>0</v>
      </c>
      <c r="R162" s="283"/>
      <c r="S162" s="283" t="s">
        <v>321</v>
      </c>
      <c r="T162" s="284" t="s">
        <v>322</v>
      </c>
      <c r="U162" s="233">
        <v>0</v>
      </c>
      <c r="V162" s="233">
        <f>ROUND(E162*U162,2)</f>
        <v>0</v>
      </c>
      <c r="W162" s="233"/>
      <c r="X162" s="233" t="s">
        <v>120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323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78">
        <v>35</v>
      </c>
      <c r="B163" s="279" t="s">
        <v>347</v>
      </c>
      <c r="C163" s="286" t="s">
        <v>348</v>
      </c>
      <c r="D163" s="280" t="s">
        <v>332</v>
      </c>
      <c r="E163" s="281">
        <v>1</v>
      </c>
      <c r="F163" s="282"/>
      <c r="G163" s="283">
        <f>ROUND(E163*F163,2)</f>
        <v>0</v>
      </c>
      <c r="H163" s="282"/>
      <c r="I163" s="283">
        <f>ROUND(E163*H163,2)</f>
        <v>0</v>
      </c>
      <c r="J163" s="282"/>
      <c r="K163" s="283">
        <f>ROUND(E163*J163,2)</f>
        <v>0</v>
      </c>
      <c r="L163" s="283">
        <v>21</v>
      </c>
      <c r="M163" s="283">
        <f>G163*(1+L163/100)</f>
        <v>0</v>
      </c>
      <c r="N163" s="283">
        <v>0</v>
      </c>
      <c r="O163" s="283">
        <f>ROUND(E163*N163,2)</f>
        <v>0</v>
      </c>
      <c r="P163" s="283">
        <v>0</v>
      </c>
      <c r="Q163" s="283">
        <f>ROUND(E163*P163,2)</f>
        <v>0</v>
      </c>
      <c r="R163" s="283"/>
      <c r="S163" s="283" t="s">
        <v>321</v>
      </c>
      <c r="T163" s="284" t="s">
        <v>322</v>
      </c>
      <c r="U163" s="233">
        <v>0</v>
      </c>
      <c r="V163" s="233">
        <f>ROUND(E163*U163,2)</f>
        <v>0</v>
      </c>
      <c r="W163" s="233"/>
      <c r="X163" s="233" t="s">
        <v>120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323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78">
        <v>36</v>
      </c>
      <c r="B164" s="279" t="s">
        <v>349</v>
      </c>
      <c r="C164" s="286" t="s">
        <v>350</v>
      </c>
      <c r="D164" s="280" t="s">
        <v>351</v>
      </c>
      <c r="E164" s="281">
        <v>1</v>
      </c>
      <c r="F164" s="282"/>
      <c r="G164" s="283">
        <f>ROUND(E164*F164,2)</f>
        <v>0</v>
      </c>
      <c r="H164" s="282"/>
      <c r="I164" s="283">
        <f>ROUND(E164*H164,2)</f>
        <v>0</v>
      </c>
      <c r="J164" s="282"/>
      <c r="K164" s="283">
        <f>ROUND(E164*J164,2)</f>
        <v>0</v>
      </c>
      <c r="L164" s="283">
        <v>21</v>
      </c>
      <c r="M164" s="283">
        <f>G164*(1+L164/100)</f>
        <v>0</v>
      </c>
      <c r="N164" s="283">
        <v>0</v>
      </c>
      <c r="O164" s="283">
        <f>ROUND(E164*N164,2)</f>
        <v>0</v>
      </c>
      <c r="P164" s="283">
        <v>0</v>
      </c>
      <c r="Q164" s="283">
        <f>ROUND(E164*P164,2)</f>
        <v>0</v>
      </c>
      <c r="R164" s="283"/>
      <c r="S164" s="283" t="s">
        <v>321</v>
      </c>
      <c r="T164" s="284" t="s">
        <v>322</v>
      </c>
      <c r="U164" s="233">
        <v>0</v>
      </c>
      <c r="V164" s="233">
        <f>ROUND(E164*U164,2)</f>
        <v>0</v>
      </c>
      <c r="W164" s="233"/>
      <c r="X164" s="233" t="s">
        <v>120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323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78">
        <v>37</v>
      </c>
      <c r="B165" s="279" t="s">
        <v>352</v>
      </c>
      <c r="C165" s="286" t="s">
        <v>353</v>
      </c>
      <c r="D165" s="280" t="s">
        <v>351</v>
      </c>
      <c r="E165" s="281">
        <v>1</v>
      </c>
      <c r="F165" s="282"/>
      <c r="G165" s="283">
        <f>ROUND(E165*F165,2)</f>
        <v>0</v>
      </c>
      <c r="H165" s="282"/>
      <c r="I165" s="283">
        <f>ROUND(E165*H165,2)</f>
        <v>0</v>
      </c>
      <c r="J165" s="282"/>
      <c r="K165" s="283">
        <f>ROUND(E165*J165,2)</f>
        <v>0</v>
      </c>
      <c r="L165" s="283">
        <v>21</v>
      </c>
      <c r="M165" s="283">
        <f>G165*(1+L165/100)</f>
        <v>0</v>
      </c>
      <c r="N165" s="283">
        <v>0</v>
      </c>
      <c r="O165" s="283">
        <f>ROUND(E165*N165,2)</f>
        <v>0</v>
      </c>
      <c r="P165" s="283">
        <v>0</v>
      </c>
      <c r="Q165" s="283">
        <f>ROUND(E165*P165,2)</f>
        <v>0</v>
      </c>
      <c r="R165" s="283"/>
      <c r="S165" s="283" t="s">
        <v>321</v>
      </c>
      <c r="T165" s="284" t="s">
        <v>322</v>
      </c>
      <c r="U165" s="233">
        <v>0</v>
      </c>
      <c r="V165" s="233">
        <f>ROUND(E165*U165,2)</f>
        <v>0</v>
      </c>
      <c r="W165" s="233"/>
      <c r="X165" s="233" t="s">
        <v>120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323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78">
        <v>38</v>
      </c>
      <c r="B166" s="279" t="s">
        <v>354</v>
      </c>
      <c r="C166" s="286" t="s">
        <v>355</v>
      </c>
      <c r="D166" s="280" t="s">
        <v>351</v>
      </c>
      <c r="E166" s="281">
        <v>1</v>
      </c>
      <c r="F166" s="282"/>
      <c r="G166" s="283">
        <f>ROUND(E166*F166,2)</f>
        <v>0</v>
      </c>
      <c r="H166" s="282"/>
      <c r="I166" s="283">
        <f>ROUND(E166*H166,2)</f>
        <v>0</v>
      </c>
      <c r="J166" s="282"/>
      <c r="K166" s="283">
        <f>ROUND(E166*J166,2)</f>
        <v>0</v>
      </c>
      <c r="L166" s="283">
        <v>21</v>
      </c>
      <c r="M166" s="283">
        <f>G166*(1+L166/100)</f>
        <v>0</v>
      </c>
      <c r="N166" s="283">
        <v>0</v>
      </c>
      <c r="O166" s="283">
        <f>ROUND(E166*N166,2)</f>
        <v>0</v>
      </c>
      <c r="P166" s="283">
        <v>0</v>
      </c>
      <c r="Q166" s="283">
        <f>ROUND(E166*P166,2)</f>
        <v>0</v>
      </c>
      <c r="R166" s="283"/>
      <c r="S166" s="283" t="s">
        <v>321</v>
      </c>
      <c r="T166" s="284" t="s">
        <v>322</v>
      </c>
      <c r="U166" s="233">
        <v>0</v>
      </c>
      <c r="V166" s="233">
        <f>ROUND(E166*U166,2)</f>
        <v>0</v>
      </c>
      <c r="W166" s="233"/>
      <c r="X166" s="233" t="s">
        <v>120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323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78">
        <v>39</v>
      </c>
      <c r="B167" s="279" t="s">
        <v>356</v>
      </c>
      <c r="C167" s="286" t="s">
        <v>357</v>
      </c>
      <c r="D167" s="280" t="s">
        <v>351</v>
      </c>
      <c r="E167" s="281">
        <v>1</v>
      </c>
      <c r="F167" s="282"/>
      <c r="G167" s="283">
        <f>ROUND(E167*F167,2)</f>
        <v>0</v>
      </c>
      <c r="H167" s="282"/>
      <c r="I167" s="283">
        <f>ROUND(E167*H167,2)</f>
        <v>0</v>
      </c>
      <c r="J167" s="282"/>
      <c r="K167" s="283">
        <f>ROUND(E167*J167,2)</f>
        <v>0</v>
      </c>
      <c r="L167" s="283">
        <v>21</v>
      </c>
      <c r="M167" s="283">
        <f>G167*(1+L167/100)</f>
        <v>0</v>
      </c>
      <c r="N167" s="283">
        <v>0</v>
      </c>
      <c r="O167" s="283">
        <f>ROUND(E167*N167,2)</f>
        <v>0</v>
      </c>
      <c r="P167" s="283">
        <v>0</v>
      </c>
      <c r="Q167" s="283">
        <f>ROUND(E167*P167,2)</f>
        <v>0</v>
      </c>
      <c r="R167" s="283"/>
      <c r="S167" s="283" t="s">
        <v>321</v>
      </c>
      <c r="T167" s="284" t="s">
        <v>322</v>
      </c>
      <c r="U167" s="233">
        <v>0</v>
      </c>
      <c r="V167" s="233">
        <f>ROUND(E167*U167,2)</f>
        <v>0</v>
      </c>
      <c r="W167" s="233"/>
      <c r="X167" s="233" t="s">
        <v>120</v>
      </c>
      <c r="Y167" s="214"/>
      <c r="Z167" s="214"/>
      <c r="AA167" s="214"/>
      <c r="AB167" s="214"/>
      <c r="AC167" s="214"/>
      <c r="AD167" s="214"/>
      <c r="AE167" s="214"/>
      <c r="AF167" s="214"/>
      <c r="AG167" s="214" t="s">
        <v>323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1" x14ac:dyDescent="0.2">
      <c r="A168" s="278">
        <v>40</v>
      </c>
      <c r="B168" s="279" t="s">
        <v>358</v>
      </c>
      <c r="C168" s="286" t="s">
        <v>359</v>
      </c>
      <c r="D168" s="280" t="s">
        <v>351</v>
      </c>
      <c r="E168" s="281">
        <v>1</v>
      </c>
      <c r="F168" s="282"/>
      <c r="G168" s="283">
        <f>ROUND(E168*F168,2)</f>
        <v>0</v>
      </c>
      <c r="H168" s="282"/>
      <c r="I168" s="283">
        <f>ROUND(E168*H168,2)</f>
        <v>0</v>
      </c>
      <c r="J168" s="282"/>
      <c r="K168" s="283">
        <f>ROUND(E168*J168,2)</f>
        <v>0</v>
      </c>
      <c r="L168" s="283">
        <v>21</v>
      </c>
      <c r="M168" s="283">
        <f>G168*(1+L168/100)</f>
        <v>0</v>
      </c>
      <c r="N168" s="283">
        <v>0</v>
      </c>
      <c r="O168" s="283">
        <f>ROUND(E168*N168,2)</f>
        <v>0</v>
      </c>
      <c r="P168" s="283">
        <v>0</v>
      </c>
      <c r="Q168" s="283">
        <f>ROUND(E168*P168,2)</f>
        <v>0</v>
      </c>
      <c r="R168" s="283"/>
      <c r="S168" s="283" t="s">
        <v>321</v>
      </c>
      <c r="T168" s="284" t="s">
        <v>322</v>
      </c>
      <c r="U168" s="233">
        <v>0</v>
      </c>
      <c r="V168" s="233">
        <f>ROUND(E168*U168,2)</f>
        <v>0</v>
      </c>
      <c r="W168" s="233"/>
      <c r="X168" s="233" t="s">
        <v>120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323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x14ac:dyDescent="0.2">
      <c r="A169" s="245" t="s">
        <v>114</v>
      </c>
      <c r="B169" s="246" t="s">
        <v>86</v>
      </c>
      <c r="C169" s="261" t="s">
        <v>87</v>
      </c>
      <c r="D169" s="247"/>
      <c r="E169" s="248"/>
      <c r="F169" s="249"/>
      <c r="G169" s="249">
        <f>SUMIF(AG170:AG178,"&lt;&gt;NOR",G170:G178)</f>
        <v>0</v>
      </c>
      <c r="H169" s="249"/>
      <c r="I169" s="249">
        <f>SUM(I170:I178)</f>
        <v>0</v>
      </c>
      <c r="J169" s="249"/>
      <c r="K169" s="249">
        <f>SUM(K170:K178)</f>
        <v>0</v>
      </c>
      <c r="L169" s="249"/>
      <c r="M169" s="249">
        <f>SUM(M170:M178)</f>
        <v>0</v>
      </c>
      <c r="N169" s="249"/>
      <c r="O169" s="249">
        <f>SUM(O170:O178)</f>
        <v>0</v>
      </c>
      <c r="P169" s="249"/>
      <c r="Q169" s="249">
        <f>SUM(Q170:Q178)</f>
        <v>0</v>
      </c>
      <c r="R169" s="249"/>
      <c r="S169" s="249"/>
      <c r="T169" s="250"/>
      <c r="U169" s="244"/>
      <c r="V169" s="244">
        <f>SUM(V170:V178)</f>
        <v>0.98</v>
      </c>
      <c r="W169" s="244"/>
      <c r="X169" s="244"/>
      <c r="AG169" t="s">
        <v>115</v>
      </c>
    </row>
    <row r="170" spans="1:60" ht="22.5" outlineLevel="1" x14ac:dyDescent="0.2">
      <c r="A170" s="251">
        <v>41</v>
      </c>
      <c r="B170" s="252" t="s">
        <v>360</v>
      </c>
      <c r="C170" s="262" t="s">
        <v>361</v>
      </c>
      <c r="D170" s="253" t="s">
        <v>233</v>
      </c>
      <c r="E170" s="254">
        <v>37.597999999999999</v>
      </c>
      <c r="F170" s="255"/>
      <c r="G170" s="256">
        <f>ROUND(E170*F170,2)</f>
        <v>0</v>
      </c>
      <c r="H170" s="255"/>
      <c r="I170" s="256">
        <f>ROUND(E170*H170,2)</f>
        <v>0</v>
      </c>
      <c r="J170" s="255"/>
      <c r="K170" s="256">
        <f>ROUND(E170*J170,2)</f>
        <v>0</v>
      </c>
      <c r="L170" s="256">
        <v>21</v>
      </c>
      <c r="M170" s="256">
        <f>G170*(1+L170/100)</f>
        <v>0</v>
      </c>
      <c r="N170" s="256">
        <v>6.0000000000000002E-5</v>
      </c>
      <c r="O170" s="256">
        <f>ROUND(E170*N170,2)</f>
        <v>0</v>
      </c>
      <c r="P170" s="256">
        <v>0</v>
      </c>
      <c r="Q170" s="256">
        <f>ROUND(E170*P170,2)</f>
        <v>0</v>
      </c>
      <c r="R170" s="256"/>
      <c r="S170" s="256" t="s">
        <v>119</v>
      </c>
      <c r="T170" s="257" t="s">
        <v>119</v>
      </c>
      <c r="U170" s="233">
        <v>2.5999999999999999E-2</v>
      </c>
      <c r="V170" s="233">
        <f>ROUND(E170*U170,2)</f>
        <v>0.98</v>
      </c>
      <c r="W170" s="233"/>
      <c r="X170" s="233" t="s">
        <v>120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121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3" t="s">
        <v>270</v>
      </c>
      <c r="D171" s="234"/>
      <c r="E171" s="235"/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  <c r="P171" s="233"/>
      <c r="Q171" s="233"/>
      <c r="R171" s="233"/>
      <c r="S171" s="233"/>
      <c r="T171" s="233"/>
      <c r="U171" s="233"/>
      <c r="V171" s="233"/>
      <c r="W171" s="233"/>
      <c r="X171" s="23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123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3" t="s">
        <v>271</v>
      </c>
      <c r="D172" s="234"/>
      <c r="E172" s="235"/>
      <c r="F172" s="233"/>
      <c r="G172" s="233"/>
      <c r="H172" s="233"/>
      <c r="I172" s="233"/>
      <c r="J172" s="233"/>
      <c r="K172" s="233"/>
      <c r="L172" s="233"/>
      <c r="M172" s="233"/>
      <c r="N172" s="233"/>
      <c r="O172" s="233"/>
      <c r="P172" s="233"/>
      <c r="Q172" s="233"/>
      <c r="R172" s="233"/>
      <c r="S172" s="233"/>
      <c r="T172" s="233"/>
      <c r="U172" s="233"/>
      <c r="V172" s="233"/>
      <c r="W172" s="233"/>
      <c r="X172" s="23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123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/>
      <c r="B173" s="232"/>
      <c r="C173" s="263" t="s">
        <v>362</v>
      </c>
      <c r="D173" s="234"/>
      <c r="E173" s="235">
        <v>8.8800000000000008</v>
      </c>
      <c r="F173" s="233"/>
      <c r="G173" s="233"/>
      <c r="H173" s="233"/>
      <c r="I173" s="233"/>
      <c r="J173" s="233"/>
      <c r="K173" s="233"/>
      <c r="L173" s="233"/>
      <c r="M173" s="233"/>
      <c r="N173" s="233"/>
      <c r="O173" s="233"/>
      <c r="P173" s="233"/>
      <c r="Q173" s="233"/>
      <c r="R173" s="233"/>
      <c r="S173" s="233"/>
      <c r="T173" s="233"/>
      <c r="U173" s="233"/>
      <c r="V173" s="233"/>
      <c r="W173" s="233"/>
      <c r="X173" s="23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123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1"/>
      <c r="B174" s="232"/>
      <c r="C174" s="263" t="s">
        <v>275</v>
      </c>
      <c r="D174" s="234"/>
      <c r="E174" s="235"/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  <c r="P174" s="233"/>
      <c r="Q174" s="233"/>
      <c r="R174" s="233"/>
      <c r="S174" s="233"/>
      <c r="T174" s="233"/>
      <c r="U174" s="233"/>
      <c r="V174" s="233"/>
      <c r="W174" s="233"/>
      <c r="X174" s="23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123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/>
      <c r="B175" s="232"/>
      <c r="C175" s="263" t="s">
        <v>276</v>
      </c>
      <c r="D175" s="234"/>
      <c r="E175" s="235"/>
      <c r="F175" s="233"/>
      <c r="G175" s="233"/>
      <c r="H175" s="233"/>
      <c r="I175" s="233"/>
      <c r="J175" s="233"/>
      <c r="K175" s="233"/>
      <c r="L175" s="233"/>
      <c r="M175" s="233"/>
      <c r="N175" s="233"/>
      <c r="O175" s="233"/>
      <c r="P175" s="233"/>
      <c r="Q175" s="233"/>
      <c r="R175" s="233"/>
      <c r="S175" s="233"/>
      <c r="T175" s="233"/>
      <c r="U175" s="233"/>
      <c r="V175" s="233"/>
      <c r="W175" s="233"/>
      <c r="X175" s="23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123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1"/>
      <c r="B176" s="232"/>
      <c r="C176" s="263" t="s">
        <v>363</v>
      </c>
      <c r="D176" s="234"/>
      <c r="E176" s="235">
        <v>25.3</v>
      </c>
      <c r="F176" s="233"/>
      <c r="G176" s="233"/>
      <c r="H176" s="233"/>
      <c r="I176" s="233"/>
      <c r="J176" s="233"/>
      <c r="K176" s="233"/>
      <c r="L176" s="233"/>
      <c r="M176" s="233"/>
      <c r="N176" s="233"/>
      <c r="O176" s="233"/>
      <c r="P176" s="233"/>
      <c r="Q176" s="233"/>
      <c r="R176" s="233"/>
      <c r="S176" s="233"/>
      <c r="T176" s="233"/>
      <c r="U176" s="233"/>
      <c r="V176" s="233"/>
      <c r="W176" s="233"/>
      <c r="X176" s="233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123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1"/>
      <c r="B177" s="232"/>
      <c r="C177" s="264" t="s">
        <v>125</v>
      </c>
      <c r="D177" s="236"/>
      <c r="E177" s="237">
        <v>34.18</v>
      </c>
      <c r="F177" s="233"/>
      <c r="G177" s="233"/>
      <c r="H177" s="233"/>
      <c r="I177" s="233"/>
      <c r="J177" s="233"/>
      <c r="K177" s="233"/>
      <c r="L177" s="233"/>
      <c r="M177" s="233"/>
      <c r="N177" s="233"/>
      <c r="O177" s="233"/>
      <c r="P177" s="233"/>
      <c r="Q177" s="233"/>
      <c r="R177" s="233"/>
      <c r="S177" s="233"/>
      <c r="T177" s="233"/>
      <c r="U177" s="233"/>
      <c r="V177" s="233"/>
      <c r="W177" s="233"/>
      <c r="X177" s="23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123</v>
      </c>
      <c r="AH177" s="214">
        <v>1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5" t="s">
        <v>364</v>
      </c>
      <c r="D178" s="238"/>
      <c r="E178" s="239">
        <v>3.4180000000000001</v>
      </c>
      <c r="F178" s="233"/>
      <c r="G178" s="233"/>
      <c r="H178" s="233"/>
      <c r="I178" s="233"/>
      <c r="J178" s="233"/>
      <c r="K178" s="233"/>
      <c r="L178" s="233"/>
      <c r="M178" s="233"/>
      <c r="N178" s="233"/>
      <c r="O178" s="233"/>
      <c r="P178" s="233"/>
      <c r="Q178" s="233"/>
      <c r="R178" s="233"/>
      <c r="S178" s="233"/>
      <c r="T178" s="233"/>
      <c r="U178" s="233"/>
      <c r="V178" s="233"/>
      <c r="W178" s="233"/>
      <c r="X178" s="23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123</v>
      </c>
      <c r="AH178" s="214">
        <v>4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x14ac:dyDescent="0.2">
      <c r="A179" s="3"/>
      <c r="B179" s="4"/>
      <c r="C179" s="270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E179">
        <v>15</v>
      </c>
      <c r="AF179">
        <v>21</v>
      </c>
      <c r="AG179" t="s">
        <v>101</v>
      </c>
    </row>
    <row r="180" spans="1:60" x14ac:dyDescent="0.2">
      <c r="A180" s="217"/>
      <c r="B180" s="218" t="s">
        <v>31</v>
      </c>
      <c r="C180" s="271"/>
      <c r="D180" s="219"/>
      <c r="E180" s="220"/>
      <c r="F180" s="220"/>
      <c r="G180" s="260">
        <f>G8+G138+G148+G150+G169</f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AE180">
        <f>SUMIF(L7:L178,AE179,G7:G178)</f>
        <v>0</v>
      </c>
      <c r="AF180">
        <f>SUMIF(L7:L178,AF179,G7:G178)</f>
        <v>0</v>
      </c>
      <c r="AG180" t="s">
        <v>266</v>
      </c>
    </row>
    <row r="181" spans="1:60" x14ac:dyDescent="0.2">
      <c r="A181" s="3"/>
      <c r="B181" s="4"/>
      <c r="C181" s="270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60" x14ac:dyDescent="0.2">
      <c r="A182" s="3"/>
      <c r="B182" s="4"/>
      <c r="C182" s="270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60" x14ac:dyDescent="0.2">
      <c r="A183" s="221" t="s">
        <v>267</v>
      </c>
      <c r="B183" s="221"/>
      <c r="C183" s="272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60" x14ac:dyDescent="0.2">
      <c r="A184" s="222"/>
      <c r="B184" s="223"/>
      <c r="C184" s="273"/>
      <c r="D184" s="223"/>
      <c r="E184" s="223"/>
      <c r="F184" s="223"/>
      <c r="G184" s="224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AG184" t="s">
        <v>268</v>
      </c>
    </row>
    <row r="185" spans="1:60" x14ac:dyDescent="0.2">
      <c r="A185" s="225"/>
      <c r="B185" s="226"/>
      <c r="C185" s="274"/>
      <c r="D185" s="226"/>
      <c r="E185" s="226"/>
      <c r="F185" s="226"/>
      <c r="G185" s="227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60" x14ac:dyDescent="0.2">
      <c r="A186" s="225"/>
      <c r="B186" s="226"/>
      <c r="C186" s="274"/>
      <c r="D186" s="226"/>
      <c r="E186" s="226"/>
      <c r="F186" s="226"/>
      <c r="G186" s="227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60" x14ac:dyDescent="0.2">
      <c r="A187" s="225"/>
      <c r="B187" s="226"/>
      <c r="C187" s="274"/>
      <c r="D187" s="226"/>
      <c r="E187" s="226"/>
      <c r="F187" s="226"/>
      <c r="G187" s="227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60" x14ac:dyDescent="0.2">
      <c r="A188" s="228"/>
      <c r="B188" s="229"/>
      <c r="C188" s="275"/>
      <c r="D188" s="229"/>
      <c r="E188" s="229"/>
      <c r="F188" s="229"/>
      <c r="G188" s="230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3"/>
      <c r="B189" s="4"/>
      <c r="C189" s="270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C190" s="276"/>
      <c r="D190" s="10"/>
      <c r="AG190" t="s">
        <v>269</v>
      </c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183:C183"/>
    <mergeCell ref="A184:G188"/>
    <mergeCell ref="C46:G46"/>
    <mergeCell ref="C140:G140"/>
    <mergeCell ref="C141:G141"/>
    <mergeCell ref="C142:G14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36612-7272-4C31-90EB-12E64D71122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90</v>
      </c>
      <c r="AG3" t="s">
        <v>91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31</v>
      </c>
      <c r="H6" s="213" t="s">
        <v>32</v>
      </c>
      <c r="I6" s="213" t="s">
        <v>99</v>
      </c>
      <c r="J6" s="213" t="s">
        <v>33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114</v>
      </c>
      <c r="B8" s="246" t="s">
        <v>83</v>
      </c>
      <c r="C8" s="261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115</v>
      </c>
    </row>
    <row r="9" spans="1:60" outlineLevel="1" x14ac:dyDescent="0.2">
      <c r="A9" s="251">
        <v>1</v>
      </c>
      <c r="B9" s="252" t="s">
        <v>365</v>
      </c>
      <c r="C9" s="262" t="s">
        <v>366</v>
      </c>
      <c r="D9" s="253" t="s">
        <v>367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119</v>
      </c>
      <c r="T9" s="257" t="s">
        <v>322</v>
      </c>
      <c r="U9" s="233">
        <v>0</v>
      </c>
      <c r="V9" s="233">
        <f>ROUND(E9*U9,2)</f>
        <v>0</v>
      </c>
      <c r="W9" s="233"/>
      <c r="X9" s="233" t="s">
        <v>368</v>
      </c>
      <c r="Y9" s="214"/>
      <c r="Z9" s="214"/>
      <c r="AA9" s="214"/>
      <c r="AB9" s="214"/>
      <c r="AC9" s="214"/>
      <c r="AD9" s="214"/>
      <c r="AE9" s="214"/>
      <c r="AF9" s="214"/>
      <c r="AG9" s="214" t="s">
        <v>369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6" t="s">
        <v>370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147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78">
        <v>2</v>
      </c>
      <c r="B11" s="279" t="s">
        <v>371</v>
      </c>
      <c r="C11" s="286" t="s">
        <v>372</v>
      </c>
      <c r="D11" s="280" t="s">
        <v>351</v>
      </c>
      <c r="E11" s="281">
        <v>1</v>
      </c>
      <c r="F11" s="282"/>
      <c r="G11" s="283">
        <f>ROUND(E11*F11,2)</f>
        <v>0</v>
      </c>
      <c r="H11" s="282"/>
      <c r="I11" s="283">
        <f>ROUND(E11*H11,2)</f>
        <v>0</v>
      </c>
      <c r="J11" s="282"/>
      <c r="K11" s="283">
        <f>ROUND(E11*J11,2)</f>
        <v>0</v>
      </c>
      <c r="L11" s="283">
        <v>21</v>
      </c>
      <c r="M11" s="283">
        <f>G11*(1+L11/100)</f>
        <v>0</v>
      </c>
      <c r="N11" s="283">
        <v>0</v>
      </c>
      <c r="O11" s="283">
        <f>ROUND(E11*N11,2)</f>
        <v>0</v>
      </c>
      <c r="P11" s="283">
        <v>0</v>
      </c>
      <c r="Q11" s="283">
        <f>ROUND(E11*P11,2)</f>
        <v>0</v>
      </c>
      <c r="R11" s="283"/>
      <c r="S11" s="283" t="s">
        <v>321</v>
      </c>
      <c r="T11" s="284" t="s">
        <v>322</v>
      </c>
      <c r="U11" s="233">
        <v>0</v>
      </c>
      <c r="V11" s="233">
        <f>ROUND(E11*U11,2)</f>
        <v>0</v>
      </c>
      <c r="W11" s="233"/>
      <c r="X11" s="233" t="s">
        <v>120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114</v>
      </c>
      <c r="B12" s="246" t="s">
        <v>88</v>
      </c>
      <c r="C12" s="261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115</v>
      </c>
    </row>
    <row r="13" spans="1:60" outlineLevel="1" x14ac:dyDescent="0.2">
      <c r="A13" s="251">
        <v>3</v>
      </c>
      <c r="B13" s="252" t="s">
        <v>373</v>
      </c>
      <c r="C13" s="262" t="s">
        <v>374</v>
      </c>
      <c r="D13" s="253" t="s">
        <v>351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321</v>
      </c>
      <c r="T13" s="257" t="s">
        <v>322</v>
      </c>
      <c r="U13" s="233">
        <v>0</v>
      </c>
      <c r="V13" s="233">
        <f>ROUND(E13*U13,2)</f>
        <v>0</v>
      </c>
      <c r="W13" s="233"/>
      <c r="X13" s="233" t="s">
        <v>120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6" t="s">
        <v>375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147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78">
        <v>4</v>
      </c>
      <c r="B15" s="279" t="s">
        <v>376</v>
      </c>
      <c r="C15" s="286" t="s">
        <v>377</v>
      </c>
      <c r="D15" s="280" t="s">
        <v>351</v>
      </c>
      <c r="E15" s="281">
        <v>1</v>
      </c>
      <c r="F15" s="282"/>
      <c r="G15" s="283">
        <f>ROUND(E15*F15,2)</f>
        <v>0</v>
      </c>
      <c r="H15" s="282"/>
      <c r="I15" s="283">
        <f>ROUND(E15*H15,2)</f>
        <v>0</v>
      </c>
      <c r="J15" s="282"/>
      <c r="K15" s="283">
        <f>ROUND(E15*J15,2)</f>
        <v>0</v>
      </c>
      <c r="L15" s="283">
        <v>21</v>
      </c>
      <c r="M15" s="283">
        <f>G15*(1+L15/100)</f>
        <v>0</v>
      </c>
      <c r="N15" s="283">
        <v>0</v>
      </c>
      <c r="O15" s="283">
        <f>ROUND(E15*N15,2)</f>
        <v>0</v>
      </c>
      <c r="P15" s="283">
        <v>0</v>
      </c>
      <c r="Q15" s="283">
        <f>ROUND(E15*P15,2)</f>
        <v>0</v>
      </c>
      <c r="R15" s="283"/>
      <c r="S15" s="283" t="s">
        <v>321</v>
      </c>
      <c r="T15" s="284" t="s">
        <v>322</v>
      </c>
      <c r="U15" s="233">
        <v>0</v>
      </c>
      <c r="V15" s="233">
        <f>ROUND(E15*U15,2)</f>
        <v>0</v>
      </c>
      <c r="W15" s="233"/>
      <c r="X15" s="233" t="s">
        <v>120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114</v>
      </c>
      <c r="B16" s="246" t="s">
        <v>83</v>
      </c>
      <c r="C16" s="261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115</v>
      </c>
    </row>
    <row r="17" spans="1:60" outlineLevel="1" x14ac:dyDescent="0.2">
      <c r="A17" s="251">
        <v>5</v>
      </c>
      <c r="B17" s="252" t="s">
        <v>378</v>
      </c>
      <c r="C17" s="262" t="s">
        <v>379</v>
      </c>
      <c r="D17" s="253" t="s">
        <v>367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119</v>
      </c>
      <c r="T17" s="257" t="s">
        <v>322</v>
      </c>
      <c r="U17" s="233">
        <v>0</v>
      </c>
      <c r="V17" s="233">
        <f>ROUND(E17*U17,2)</f>
        <v>0</v>
      </c>
      <c r="W17" s="233"/>
      <c r="X17" s="233" t="s">
        <v>368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380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66" t="s">
        <v>381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147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114</v>
      </c>
      <c r="B19" s="246" t="s">
        <v>88</v>
      </c>
      <c r="C19" s="261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115</v>
      </c>
    </row>
    <row r="20" spans="1:60" outlineLevel="1" x14ac:dyDescent="0.2">
      <c r="A20" s="251">
        <v>6</v>
      </c>
      <c r="B20" s="252" t="s">
        <v>382</v>
      </c>
      <c r="C20" s="262" t="s">
        <v>383</v>
      </c>
      <c r="D20" s="253" t="s">
        <v>367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119</v>
      </c>
      <c r="T20" s="257" t="s">
        <v>322</v>
      </c>
      <c r="U20" s="233">
        <v>0</v>
      </c>
      <c r="V20" s="233">
        <f>ROUND(E20*U20,2)</f>
        <v>0</v>
      </c>
      <c r="W20" s="233"/>
      <c r="X20" s="233" t="s">
        <v>368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369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66" t="s">
        <v>384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147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0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101</v>
      </c>
    </row>
    <row r="23" spans="1:60" x14ac:dyDescent="0.2">
      <c r="A23" s="217"/>
      <c r="B23" s="218" t="s">
        <v>31</v>
      </c>
      <c r="C23" s="271"/>
      <c r="D23" s="219"/>
      <c r="E23" s="220"/>
      <c r="F23" s="220"/>
      <c r="G23" s="260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266</v>
      </c>
    </row>
    <row r="24" spans="1:60" x14ac:dyDescent="0.2">
      <c r="A24" s="3"/>
      <c r="B24" s="4"/>
      <c r="C24" s="27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0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267</v>
      </c>
      <c r="B26" s="221"/>
      <c r="C26" s="27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73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268</v>
      </c>
    </row>
    <row r="28" spans="1:60" x14ac:dyDescent="0.2">
      <c r="A28" s="225"/>
      <c r="B28" s="226"/>
      <c r="C28" s="274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74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74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75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0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6"/>
      <c r="D33" s="10"/>
      <c r="AG33" t="s">
        <v>269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23-002.10 A01 Pol</vt:lpstr>
      <vt:lpstr>23-002.10 E01 Pol</vt:lpstr>
      <vt:lpstr>23-002.10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'23-002.10 A01 Pol'!Názvy_tisku</vt:lpstr>
      <vt:lpstr>'23-002.10 E01 Pol'!Názvy_tisku</vt:lpstr>
      <vt:lpstr>'23-002.10 O01 Pol'!Názvy_tisku</vt:lpstr>
      <vt:lpstr>oadresa</vt:lpstr>
      <vt:lpstr>Stavba!Objednatel</vt:lpstr>
      <vt:lpstr>Stavba!Objekt</vt:lpstr>
      <vt:lpstr>'23-002.10 A01 Pol'!Oblast_tisku</vt:lpstr>
      <vt:lpstr>'23-002.10 E01 Pol'!Oblast_tisku</vt:lpstr>
      <vt:lpstr>'23-002.10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2023-05-17T17:27:35Z</dcterms:modified>
</cp:coreProperties>
</file>